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2" windowWidth="4560" windowHeight="4056" tabRatio="540"/>
  </bookViews>
  <sheets>
    <sheet name="P273" sheetId="506" r:id="rId1"/>
  </sheets>
  <definedNames>
    <definedName name="_Fill" hidden="1">#REF!</definedName>
    <definedName name="A_impresión_IM">#REF!</definedName>
    <definedName name="_xlnm.Print_Area" localSheetId="0">'P273'!$B$2:$F$79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F72" i="506" l="1"/>
  <c r="F71" i="506"/>
  <c r="F70" i="506"/>
  <c r="F69" i="506"/>
  <c r="F68" i="506"/>
  <c r="F66" i="506"/>
  <c r="F65" i="506"/>
  <c r="F64" i="506"/>
  <c r="F62" i="506"/>
  <c r="F61" i="506"/>
  <c r="F60" i="506"/>
  <c r="F59" i="506"/>
  <c r="F52" i="506"/>
  <c r="F51" i="506"/>
  <c r="F50" i="506"/>
  <c r="F49" i="506"/>
  <c r="F48" i="506"/>
  <c r="F46" i="506"/>
  <c r="F45" i="506"/>
  <c r="F42" i="506"/>
  <c r="F41" i="506" l="1"/>
  <c r="F40" i="506"/>
  <c r="F39" i="506"/>
  <c r="F38" i="506"/>
  <c r="F36" i="506"/>
  <c r="F35" i="506"/>
  <c r="F34" i="506"/>
  <c r="F32" i="506"/>
  <c r="F31" i="506"/>
  <c r="F30" i="506"/>
  <c r="F29" i="506"/>
  <c r="F28" i="506"/>
  <c r="F26" i="506"/>
  <c r="F25" i="506"/>
  <c r="F24" i="506"/>
  <c r="F22" i="506"/>
  <c r="F21" i="506"/>
  <c r="F20" i="506"/>
  <c r="F19" i="506"/>
  <c r="F18" i="506"/>
  <c r="F16" i="506"/>
  <c r="F15" i="506"/>
  <c r="F14" i="506"/>
</calcChain>
</file>

<file path=xl/sharedStrings.xml><?xml version="1.0" encoding="utf-8"?>
<sst xmlns="http://schemas.openxmlformats.org/spreadsheetml/2006/main" count="66" uniqueCount="26">
  <si>
    <t>(Continuación)</t>
  </si>
  <si>
    <t>p/ Cifras preliminares.</t>
  </si>
  <si>
    <t>Fuente: Secretaría de Educación Pública.</t>
  </si>
  <si>
    <t>2007-2008</t>
  </si>
  <si>
    <t>2008-2009</t>
  </si>
  <si>
    <t>Entidad                      federativa /                ciclos escolares</t>
  </si>
  <si>
    <t>2009-2010</t>
  </si>
  <si>
    <t>2010-2011</t>
  </si>
  <si>
    <t>2011-2012</t>
  </si>
  <si>
    <t>2012-2013</t>
  </si>
  <si>
    <t>Hidalgo</t>
  </si>
  <si>
    <t>Guerrero</t>
  </si>
  <si>
    <t>Jalisco</t>
  </si>
  <si>
    <t>2013-2014</t>
  </si>
  <si>
    <t>2014-2015</t>
  </si>
  <si>
    <t>Alumnos                                               (Número)</t>
  </si>
  <si>
    <t>Docentes</t>
  </si>
  <si>
    <t>Inversión                                              (Millones de pesos)</t>
  </si>
  <si>
    <t>e/ Cifras estimadas.</t>
  </si>
  <si>
    <t>Morelos</t>
  </si>
  <si>
    <t>Michoacán</t>
  </si>
  <si>
    <t>México</t>
  </si>
  <si>
    <t xml:space="preserve">http://www.sep.gob.mx/es/sep1/sep1_Estadisticas
</t>
  </si>
  <si>
    <t>Programa Escuelas de Tiempo Completo por entidad federativa</t>
  </si>
  <si>
    <t>Escuelas primarias                             (Número)</t>
  </si>
  <si>
    <t>1/ Los estados que no presentan información en algún ciclo escolar, se debe a que su incorporación al programa en sus inicios, fue voluntaria.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</si>
</sst>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#,##0"/>
    <numFmt numFmtId="165" formatCode="#\ ##0______________"/>
    <numFmt numFmtId="166" formatCode="#\ ##0.0______________"/>
    <numFmt numFmtId="167" formatCode="###\ ###\ ##0;\-###,###,##0_)\ "/>
    <numFmt numFmtId="168" formatCode="&quot;$&quot;#,##0.00"/>
    <numFmt numFmtId="169" formatCode="#\ ##0.0"/>
  </numFmts>
  <fonts count="16" x14ac:knownFonts="1">
    <font>
      <sz val="10"/>
      <name val="Arial"/>
    </font>
    <font>
      <u/>
      <sz val="14.4"/>
      <color indexed="12"/>
      <name val="Helv"/>
    </font>
    <font>
      <sz val="10"/>
      <name val="Arial"/>
      <family val="2"/>
    </font>
    <font>
      <sz val="7"/>
      <name val="Soberana Sans Light"/>
      <family val="3"/>
    </font>
    <font>
      <sz val="5.5"/>
      <name val="Soberana Sans Light"/>
      <family val="3"/>
    </font>
    <font>
      <sz val="11"/>
      <name val="Soberana Sans Light"/>
      <family val="3"/>
    </font>
    <font>
      <b/>
      <i/>
      <sz val="11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9"/>
      <name val="Soberana Sans Light"/>
      <family val="3"/>
    </font>
    <font>
      <sz val="10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u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right" vertical="top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0" fontId="10" fillId="2" borderId="3" xfId="0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164" fontId="10" fillId="3" borderId="5" xfId="0" applyNumberFormat="1" applyFont="1" applyFill="1" applyBorder="1" applyAlignment="1">
      <alignment vertical="center"/>
    </xf>
    <xf numFmtId="167" fontId="14" fillId="3" borderId="3" xfId="0" applyNumberFormat="1" applyFont="1" applyFill="1" applyBorder="1" applyAlignment="1">
      <alignment vertical="center"/>
    </xf>
    <xf numFmtId="168" fontId="3" fillId="3" borderId="0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vertical="center"/>
    </xf>
    <xf numFmtId="169" fontId="14" fillId="3" borderId="3" xfId="0" applyNumberFormat="1" applyFont="1" applyFill="1" applyBorder="1" applyAlignment="1">
      <alignment vertical="center"/>
    </xf>
    <xf numFmtId="167" fontId="14" fillId="3" borderId="4" xfId="0" applyNumberFormat="1" applyFont="1" applyFill="1" applyBorder="1" applyAlignment="1">
      <alignment vertical="center"/>
    </xf>
    <xf numFmtId="168" fontId="14" fillId="3" borderId="4" xfId="0" applyNumberFormat="1" applyFont="1" applyFill="1" applyBorder="1" applyAlignment="1">
      <alignment vertical="center"/>
    </xf>
    <xf numFmtId="0" fontId="15" fillId="0" borderId="0" xfId="1" applyFont="1" applyAlignment="1" applyProtection="1">
      <alignment horizontal="right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7045" name="Text Box 5"/>
        <xdr:cNvSpPr txBox="1">
          <a:spLocks noChangeArrowheads="1"/>
        </xdr:cNvSpPr>
      </xdr:nvSpPr>
      <xdr:spPr bwMode="auto">
        <a:xfrm>
          <a:off x="3571875" y="981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87181" name="Text Box 141"/>
        <xdr:cNvSpPr txBox="1">
          <a:spLocks noChangeArrowheads="1"/>
        </xdr:cNvSpPr>
      </xdr:nvSpPr>
      <xdr:spPr bwMode="auto">
        <a:xfrm>
          <a:off x="5534025" y="981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87182" name="Texto 1"/>
        <xdr:cNvSpPr txBox="1">
          <a:spLocks noChangeArrowheads="1"/>
        </xdr:cNvSpPr>
      </xdr:nvSpPr>
      <xdr:spPr bwMode="auto">
        <a:xfrm>
          <a:off x="5534025" y="2543175"/>
          <a:ext cx="0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87185" name="Text Box 145"/>
        <xdr:cNvSpPr txBox="1">
          <a:spLocks noChangeArrowheads="1"/>
        </xdr:cNvSpPr>
      </xdr:nvSpPr>
      <xdr:spPr bwMode="auto">
        <a:xfrm>
          <a:off x="5534025" y="3524250"/>
          <a:ext cx="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6</xdr:col>
      <xdr:colOff>0</xdr:colOff>
      <xdr:row>9</xdr:row>
      <xdr:rowOff>9525</xdr:rowOff>
    </xdr:from>
    <xdr:to>
      <xdr:col>6</xdr:col>
      <xdr:colOff>0</xdr:colOff>
      <xdr:row>11</xdr:row>
      <xdr:rowOff>0</xdr:rowOff>
    </xdr:to>
    <xdr:sp macro="" textlink="">
      <xdr:nvSpPr>
        <xdr:cNvPr id="87187" name="Text Box 147"/>
        <xdr:cNvSpPr txBox="1">
          <a:spLocks noChangeArrowheads="1"/>
        </xdr:cNvSpPr>
      </xdr:nvSpPr>
      <xdr:spPr bwMode="auto">
        <a:xfrm>
          <a:off x="5534025" y="8191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6</xdr:col>
      <xdr:colOff>0</xdr:colOff>
      <xdr:row>9</xdr:row>
      <xdr:rowOff>9525</xdr:rowOff>
    </xdr:from>
    <xdr:to>
      <xdr:col>6</xdr:col>
      <xdr:colOff>0</xdr:colOff>
      <xdr:row>11</xdr:row>
      <xdr:rowOff>0</xdr:rowOff>
    </xdr:to>
    <xdr:sp macro="" textlink="">
      <xdr:nvSpPr>
        <xdr:cNvPr id="87190" name="Text Box 150"/>
        <xdr:cNvSpPr txBox="1">
          <a:spLocks noChangeArrowheads="1"/>
        </xdr:cNvSpPr>
      </xdr:nvSpPr>
      <xdr:spPr bwMode="auto">
        <a:xfrm>
          <a:off x="5534025" y="8191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6</xdr:col>
      <xdr:colOff>0</xdr:colOff>
      <xdr:row>32</xdr:row>
      <xdr:rowOff>0</xdr:rowOff>
    </xdr:from>
    <xdr:to>
      <xdr:col>6</xdr:col>
      <xdr:colOff>0</xdr:colOff>
      <xdr:row>32</xdr:row>
      <xdr:rowOff>28575</xdr:rowOff>
    </xdr:to>
    <xdr:sp macro="" textlink="">
      <xdr:nvSpPr>
        <xdr:cNvPr id="87206" name="Text Box 166"/>
        <xdr:cNvSpPr txBox="1">
          <a:spLocks noChangeArrowheads="1"/>
        </xdr:cNvSpPr>
      </xdr:nvSpPr>
      <xdr:spPr bwMode="auto">
        <a:xfrm>
          <a:off x="5534025" y="5553075"/>
          <a:ext cx="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87207" name="Text Box 167"/>
        <xdr:cNvSpPr txBox="1">
          <a:spLocks noChangeArrowheads="1"/>
        </xdr:cNvSpPr>
      </xdr:nvSpPr>
      <xdr:spPr bwMode="auto">
        <a:xfrm>
          <a:off x="5534025" y="456247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87208" name="Text Box 168"/>
        <xdr:cNvSpPr txBox="1">
          <a:spLocks noChangeArrowheads="1"/>
        </xdr:cNvSpPr>
      </xdr:nvSpPr>
      <xdr:spPr bwMode="auto">
        <a:xfrm>
          <a:off x="5534025" y="355282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87212" name="Text Box 172"/>
        <xdr:cNvSpPr txBox="1">
          <a:spLocks noChangeArrowheads="1"/>
        </xdr:cNvSpPr>
      </xdr:nvSpPr>
      <xdr:spPr bwMode="auto">
        <a:xfrm>
          <a:off x="5534025" y="4543425"/>
          <a:ext cx="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87227" name="Text Box 187"/>
        <xdr:cNvSpPr txBox="1">
          <a:spLocks noChangeArrowheads="1"/>
        </xdr:cNvSpPr>
      </xdr:nvSpPr>
      <xdr:spPr bwMode="auto">
        <a:xfrm>
          <a:off x="5534025" y="456247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87228" name="Text Box 188"/>
        <xdr:cNvSpPr txBox="1">
          <a:spLocks noChangeArrowheads="1"/>
        </xdr:cNvSpPr>
      </xdr:nvSpPr>
      <xdr:spPr bwMode="auto">
        <a:xfrm>
          <a:off x="5534025" y="355282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7232" name="Text Box 192"/>
        <xdr:cNvSpPr txBox="1">
          <a:spLocks noChangeArrowheads="1"/>
        </xdr:cNvSpPr>
      </xdr:nvSpPr>
      <xdr:spPr bwMode="auto">
        <a:xfrm>
          <a:off x="3571875" y="981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7236" name="Text Box 196"/>
        <xdr:cNvSpPr txBox="1">
          <a:spLocks noChangeArrowheads="1"/>
        </xdr:cNvSpPr>
      </xdr:nvSpPr>
      <xdr:spPr bwMode="auto">
        <a:xfrm>
          <a:off x="3571875" y="981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7276" name="Text Box 236"/>
        <xdr:cNvSpPr txBox="1">
          <a:spLocks noChangeArrowheads="1"/>
        </xdr:cNvSpPr>
      </xdr:nvSpPr>
      <xdr:spPr bwMode="auto">
        <a:xfrm>
          <a:off x="3571875" y="981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244" name="Text Box 135"/>
        <xdr:cNvSpPr txBox="1">
          <a:spLocks noChangeArrowheads="1"/>
        </xdr:cNvSpPr>
      </xdr:nvSpPr>
      <xdr:spPr bwMode="auto">
        <a:xfrm>
          <a:off x="2847975" y="69723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54" name="Text Box 288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61" name="Text Box 381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64" name="Text Box 391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266" name="Text Box 409"/>
        <xdr:cNvSpPr txBox="1">
          <a:spLocks noChangeArrowheads="1"/>
        </xdr:cNvSpPr>
      </xdr:nvSpPr>
      <xdr:spPr bwMode="auto">
        <a:xfrm>
          <a:off x="1200150" y="9239250"/>
          <a:ext cx="2476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267" name="Text Box 410"/>
        <xdr:cNvSpPr txBox="1">
          <a:spLocks noChangeArrowheads="1"/>
        </xdr:cNvSpPr>
      </xdr:nvSpPr>
      <xdr:spPr bwMode="auto">
        <a:xfrm>
          <a:off x="2847975" y="932497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68" name="Text Box 411"/>
        <xdr:cNvSpPr txBox="1">
          <a:spLocks noChangeArrowheads="1"/>
        </xdr:cNvSpPr>
      </xdr:nvSpPr>
      <xdr:spPr bwMode="auto">
        <a:xfrm>
          <a:off x="2847975" y="9239250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269" name="Text Box 135"/>
        <xdr:cNvSpPr txBox="1">
          <a:spLocks noChangeArrowheads="1"/>
        </xdr:cNvSpPr>
      </xdr:nvSpPr>
      <xdr:spPr bwMode="auto">
        <a:xfrm>
          <a:off x="2847975" y="69723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73" name="Text Box 288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75" name="Text Box 381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77" name="Text Box 391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78" name="Text Box 411"/>
        <xdr:cNvSpPr txBox="1">
          <a:spLocks noChangeArrowheads="1"/>
        </xdr:cNvSpPr>
      </xdr:nvSpPr>
      <xdr:spPr bwMode="auto">
        <a:xfrm>
          <a:off x="2847975" y="9239250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280" name="Text Box 135"/>
        <xdr:cNvSpPr txBox="1">
          <a:spLocks noChangeArrowheads="1"/>
        </xdr:cNvSpPr>
      </xdr:nvSpPr>
      <xdr:spPr bwMode="auto">
        <a:xfrm>
          <a:off x="2847975" y="69723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88" name="Text Box 288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94" name="Text Box 381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97" name="Text Box 391"/>
        <xdr:cNvSpPr txBox="1">
          <a:spLocks noChangeArrowheads="1"/>
        </xdr:cNvSpPr>
      </xdr:nvSpPr>
      <xdr:spPr bwMode="auto">
        <a:xfrm>
          <a:off x="2847975" y="9067800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299" name="Text Box 411"/>
        <xdr:cNvSpPr txBox="1">
          <a:spLocks noChangeArrowheads="1"/>
        </xdr:cNvSpPr>
      </xdr:nvSpPr>
      <xdr:spPr bwMode="auto">
        <a:xfrm>
          <a:off x="2847975" y="9239250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414" name="Text Box 135"/>
        <xdr:cNvSpPr txBox="1">
          <a:spLocks noChangeArrowheads="1"/>
        </xdr:cNvSpPr>
      </xdr:nvSpPr>
      <xdr:spPr bwMode="auto">
        <a:xfrm>
          <a:off x="2847975" y="52292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416" name="Text Box 135"/>
        <xdr:cNvSpPr txBox="1">
          <a:spLocks noChangeArrowheads="1"/>
        </xdr:cNvSpPr>
      </xdr:nvSpPr>
      <xdr:spPr bwMode="auto">
        <a:xfrm>
          <a:off x="2847975" y="52292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417" name="Text Box 135"/>
        <xdr:cNvSpPr txBox="1">
          <a:spLocks noChangeArrowheads="1"/>
        </xdr:cNvSpPr>
      </xdr:nvSpPr>
      <xdr:spPr bwMode="auto">
        <a:xfrm>
          <a:off x="2847975" y="52292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66675</xdr:rowOff>
    </xdr:from>
    <xdr:to>
      <xdr:col>2</xdr:col>
      <xdr:colOff>0</xdr:colOff>
      <xdr:row>18</xdr:row>
      <xdr:rowOff>0</xdr:rowOff>
    </xdr:to>
    <xdr:sp macro="" textlink="">
      <xdr:nvSpPr>
        <xdr:cNvPr id="580" name="Texto 1"/>
        <xdr:cNvSpPr txBox="1">
          <a:spLocks noChangeArrowheads="1"/>
        </xdr:cNvSpPr>
      </xdr:nvSpPr>
      <xdr:spPr bwMode="auto">
        <a:xfrm>
          <a:off x="1200150" y="6743700"/>
          <a:ext cx="28575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610095</xdr:colOff>
      <xdr:row>20</xdr:row>
      <xdr:rowOff>60334</xdr:rowOff>
    </xdr:from>
    <xdr:to>
      <xdr:col>2</xdr:col>
      <xdr:colOff>95745</xdr:colOff>
      <xdr:row>22</xdr:row>
      <xdr:rowOff>76200</xdr:rowOff>
    </xdr:to>
    <xdr:sp macro="" textlink="">
      <xdr:nvSpPr>
        <xdr:cNvPr id="590" name="Texto 1"/>
        <xdr:cNvSpPr txBox="1">
          <a:spLocks noChangeArrowheads="1"/>
        </xdr:cNvSpPr>
      </xdr:nvSpPr>
      <xdr:spPr bwMode="auto">
        <a:xfrm>
          <a:off x="1403845" y="2060584"/>
          <a:ext cx="317500" cy="2190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438150</xdr:colOff>
      <xdr:row>27</xdr:row>
      <xdr:rowOff>66675</xdr:rowOff>
    </xdr:from>
    <xdr:to>
      <xdr:col>2</xdr:col>
      <xdr:colOff>0</xdr:colOff>
      <xdr:row>28</xdr:row>
      <xdr:rowOff>0</xdr:rowOff>
    </xdr:to>
    <xdr:sp macro="" textlink="">
      <xdr:nvSpPr>
        <xdr:cNvPr id="593" name="Texto 1"/>
        <xdr:cNvSpPr txBox="1">
          <a:spLocks noChangeArrowheads="1"/>
        </xdr:cNvSpPr>
      </xdr:nvSpPr>
      <xdr:spPr bwMode="auto">
        <a:xfrm>
          <a:off x="1200150" y="7896225"/>
          <a:ext cx="28575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618398</xdr:colOff>
      <xdr:row>30</xdr:row>
      <xdr:rowOff>53008</xdr:rowOff>
    </xdr:from>
    <xdr:to>
      <xdr:col>2</xdr:col>
      <xdr:colOff>104048</xdr:colOff>
      <xdr:row>32</xdr:row>
      <xdr:rowOff>27363</xdr:rowOff>
    </xdr:to>
    <xdr:sp macro="" textlink="">
      <xdr:nvSpPr>
        <xdr:cNvPr id="604" name="Texto 1"/>
        <xdr:cNvSpPr txBox="1">
          <a:spLocks noChangeArrowheads="1"/>
        </xdr:cNvSpPr>
      </xdr:nvSpPr>
      <xdr:spPr bwMode="auto">
        <a:xfrm>
          <a:off x="1412148" y="2993058"/>
          <a:ext cx="317500" cy="17755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30" name="Text Box 135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36" name="Text Box 135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37" name="Text Box 135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650" name="Text Box 135"/>
        <xdr:cNvSpPr txBox="1">
          <a:spLocks noChangeArrowheads="1"/>
        </xdr:cNvSpPr>
      </xdr:nvSpPr>
      <xdr:spPr bwMode="auto">
        <a:xfrm>
          <a:off x="2847975" y="543877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55" name="Text Box 288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63" name="Text Box 391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65" name="Text Box 409"/>
        <xdr:cNvSpPr txBox="1">
          <a:spLocks noChangeArrowheads="1"/>
        </xdr:cNvSpPr>
      </xdr:nvSpPr>
      <xdr:spPr bwMode="auto">
        <a:xfrm>
          <a:off x="1200150" y="6772275"/>
          <a:ext cx="2476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25</xdr:row>
      <xdr:rowOff>0</xdr:rowOff>
    </xdr:from>
    <xdr:to>
      <xdr:col>4</xdr:col>
      <xdr:colOff>28575</xdr:colOff>
      <xdr:row>25</xdr:row>
      <xdr:rowOff>0</xdr:rowOff>
    </xdr:to>
    <xdr:sp macro="" textlink="">
      <xdr:nvSpPr>
        <xdr:cNvPr id="666" name="Text Box 410"/>
        <xdr:cNvSpPr txBox="1">
          <a:spLocks noChangeArrowheads="1"/>
        </xdr:cNvSpPr>
      </xdr:nvSpPr>
      <xdr:spPr bwMode="auto">
        <a:xfrm>
          <a:off x="2847975" y="6858000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24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67" name="Text Box 411"/>
        <xdr:cNvSpPr txBox="1">
          <a:spLocks noChangeArrowheads="1"/>
        </xdr:cNvSpPr>
      </xdr:nvSpPr>
      <xdr:spPr bwMode="auto">
        <a:xfrm>
          <a:off x="2847975" y="677227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668" name="Text Box 135"/>
        <xdr:cNvSpPr txBox="1">
          <a:spLocks noChangeArrowheads="1"/>
        </xdr:cNvSpPr>
      </xdr:nvSpPr>
      <xdr:spPr bwMode="auto">
        <a:xfrm>
          <a:off x="2847975" y="543877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69" name="Text Box 288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71" name="Text Box 381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73" name="Text Box 391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24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74" name="Text Box 411"/>
        <xdr:cNvSpPr txBox="1">
          <a:spLocks noChangeArrowheads="1"/>
        </xdr:cNvSpPr>
      </xdr:nvSpPr>
      <xdr:spPr bwMode="auto">
        <a:xfrm>
          <a:off x="2847975" y="677227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675" name="Text Box 135"/>
        <xdr:cNvSpPr txBox="1">
          <a:spLocks noChangeArrowheads="1"/>
        </xdr:cNvSpPr>
      </xdr:nvSpPr>
      <xdr:spPr bwMode="auto">
        <a:xfrm>
          <a:off x="2847975" y="543877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79" name="Text Box 288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83" name="Text Box 381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86" name="Text Box 391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24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688" name="Text Box 411"/>
        <xdr:cNvSpPr txBox="1">
          <a:spLocks noChangeArrowheads="1"/>
        </xdr:cNvSpPr>
      </xdr:nvSpPr>
      <xdr:spPr bwMode="auto">
        <a:xfrm>
          <a:off x="2847975" y="677227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725" name="Text Box 135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727" name="Text Box 135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728" name="Text Box 135"/>
        <xdr:cNvSpPr txBox="1">
          <a:spLocks noChangeArrowheads="1"/>
        </xdr:cNvSpPr>
      </xdr:nvSpPr>
      <xdr:spPr bwMode="auto">
        <a:xfrm>
          <a:off x="2847975" y="66008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63" name="Text Box 315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64" name="Text Box 315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67" name="Text Box 315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71" name="Text Box 135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73" name="Text Box 135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74" name="Text Box 135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82" name="Text Box 243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84" name="Text Box 269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86" name="Text Box 361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88" name="Text Box 243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89" name="Text Box 269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90" name="Text Box 361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92" name="Text Box 243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94" name="Text Box 269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796" name="Text Box 361"/>
        <xdr:cNvSpPr txBox="1">
          <a:spLocks noChangeArrowheads="1"/>
        </xdr:cNvSpPr>
      </xdr:nvSpPr>
      <xdr:spPr bwMode="auto">
        <a:xfrm>
          <a:off x="2847975" y="1914525"/>
          <a:ext cx="5524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23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36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37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463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83" name="Text Box 288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88" name="Text Box 38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91" name="Text Box 39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493" name="Text Box 409"/>
        <xdr:cNvSpPr txBox="1">
          <a:spLocks noChangeArrowheads="1"/>
        </xdr:cNvSpPr>
      </xdr:nvSpPr>
      <xdr:spPr bwMode="auto">
        <a:xfrm>
          <a:off x="1200150" y="7553325"/>
          <a:ext cx="2476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25</xdr:row>
      <xdr:rowOff>0</xdr:rowOff>
    </xdr:from>
    <xdr:to>
      <xdr:col>4</xdr:col>
      <xdr:colOff>28575</xdr:colOff>
      <xdr:row>25</xdr:row>
      <xdr:rowOff>0</xdr:rowOff>
    </xdr:to>
    <xdr:sp macro="" textlink="">
      <xdr:nvSpPr>
        <xdr:cNvPr id="494" name="Text Box 410"/>
        <xdr:cNvSpPr txBox="1">
          <a:spLocks noChangeArrowheads="1"/>
        </xdr:cNvSpPr>
      </xdr:nvSpPr>
      <xdr:spPr bwMode="auto">
        <a:xfrm>
          <a:off x="2847975" y="764857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24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95" name="Text Box 411"/>
        <xdr:cNvSpPr txBox="1">
          <a:spLocks noChangeArrowheads="1"/>
        </xdr:cNvSpPr>
      </xdr:nvSpPr>
      <xdr:spPr bwMode="auto">
        <a:xfrm>
          <a:off x="2847975" y="755332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496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97" name="Text Box 288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499" name="Text Box 38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01" name="Text Box 39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24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02" name="Text Box 411"/>
        <xdr:cNvSpPr txBox="1">
          <a:spLocks noChangeArrowheads="1"/>
        </xdr:cNvSpPr>
      </xdr:nvSpPr>
      <xdr:spPr bwMode="auto">
        <a:xfrm>
          <a:off x="2847975" y="755332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503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07" name="Text Box 288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11" name="Text Box 38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14" name="Text Box 39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24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16" name="Text Box 411"/>
        <xdr:cNvSpPr txBox="1">
          <a:spLocks noChangeArrowheads="1"/>
        </xdr:cNvSpPr>
      </xdr:nvSpPr>
      <xdr:spPr bwMode="auto">
        <a:xfrm>
          <a:off x="2847975" y="755332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53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55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556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612781</xdr:colOff>
      <xdr:row>19</xdr:row>
      <xdr:rowOff>44947</xdr:rowOff>
    </xdr:from>
    <xdr:to>
      <xdr:col>2</xdr:col>
      <xdr:colOff>98431</xdr:colOff>
      <xdr:row>20</xdr:row>
      <xdr:rowOff>98190</xdr:rowOff>
    </xdr:to>
    <xdr:sp macro="" textlink="">
      <xdr:nvSpPr>
        <xdr:cNvPr id="776" name="Texto 1"/>
        <xdr:cNvSpPr txBox="1">
          <a:spLocks noChangeArrowheads="1"/>
        </xdr:cNvSpPr>
      </xdr:nvSpPr>
      <xdr:spPr bwMode="auto">
        <a:xfrm>
          <a:off x="1406531" y="1943597"/>
          <a:ext cx="317500" cy="15484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24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30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31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49" name="Text Box 288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54" name="Text Box 381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57" name="Text Box 391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859" name="Text Box 409"/>
        <xdr:cNvSpPr txBox="1">
          <a:spLocks noChangeArrowheads="1"/>
        </xdr:cNvSpPr>
      </xdr:nvSpPr>
      <xdr:spPr bwMode="auto">
        <a:xfrm>
          <a:off x="1200150" y="6219825"/>
          <a:ext cx="2476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15</xdr:row>
      <xdr:rowOff>0</xdr:rowOff>
    </xdr:from>
    <xdr:to>
      <xdr:col>4</xdr:col>
      <xdr:colOff>28575</xdr:colOff>
      <xdr:row>15</xdr:row>
      <xdr:rowOff>0</xdr:rowOff>
    </xdr:to>
    <xdr:sp macro="" textlink="">
      <xdr:nvSpPr>
        <xdr:cNvPr id="860" name="Text Box 410"/>
        <xdr:cNvSpPr txBox="1">
          <a:spLocks noChangeArrowheads="1"/>
        </xdr:cNvSpPr>
      </xdr:nvSpPr>
      <xdr:spPr bwMode="auto">
        <a:xfrm>
          <a:off x="2847975" y="631507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14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61" name="Text Box 411"/>
        <xdr:cNvSpPr txBox="1">
          <a:spLocks noChangeArrowheads="1"/>
        </xdr:cNvSpPr>
      </xdr:nvSpPr>
      <xdr:spPr bwMode="auto">
        <a:xfrm>
          <a:off x="2847975" y="621982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63" name="Text Box 288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65" name="Text Box 381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67" name="Text Box 391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14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68" name="Text Box 411"/>
        <xdr:cNvSpPr txBox="1">
          <a:spLocks noChangeArrowheads="1"/>
        </xdr:cNvSpPr>
      </xdr:nvSpPr>
      <xdr:spPr bwMode="auto">
        <a:xfrm>
          <a:off x="2847975" y="621982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73" name="Text Box 288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77" name="Text Box 381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80" name="Text Box 391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14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882" name="Text Box 411"/>
        <xdr:cNvSpPr txBox="1">
          <a:spLocks noChangeArrowheads="1"/>
        </xdr:cNvSpPr>
      </xdr:nvSpPr>
      <xdr:spPr bwMode="auto">
        <a:xfrm>
          <a:off x="2847975" y="6219825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918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920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13</xdr:row>
      <xdr:rowOff>0</xdr:rowOff>
    </xdr:from>
    <xdr:to>
      <xdr:col>4</xdr:col>
      <xdr:colOff>28575</xdr:colOff>
      <xdr:row>14</xdr:row>
      <xdr:rowOff>0</xdr:rowOff>
    </xdr:to>
    <xdr:sp macro="" textlink="">
      <xdr:nvSpPr>
        <xdr:cNvPr id="921" name="Text Box 135"/>
        <xdr:cNvSpPr txBox="1">
          <a:spLocks noChangeArrowheads="1"/>
        </xdr:cNvSpPr>
      </xdr:nvSpPr>
      <xdr:spPr bwMode="auto">
        <a:xfrm>
          <a:off x="2847975" y="60293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52" name="Text Box 31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53" name="Text Box 31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56" name="Text Box 31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60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62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63" name="Text Box 135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70" name="Text Box 243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72" name="Text Box 269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74" name="Text Box 36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76" name="Text Box 243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77" name="Text Box 269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78" name="Text Box 36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80" name="Text Box 243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82" name="Text Box 269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23</xdr:row>
      <xdr:rowOff>0</xdr:rowOff>
    </xdr:from>
    <xdr:to>
      <xdr:col>4</xdr:col>
      <xdr:colOff>28575</xdr:colOff>
      <xdr:row>24</xdr:row>
      <xdr:rowOff>0</xdr:rowOff>
    </xdr:to>
    <xdr:sp macro="" textlink="">
      <xdr:nvSpPr>
        <xdr:cNvPr id="984" name="Text Box 361"/>
        <xdr:cNvSpPr txBox="1">
          <a:spLocks noChangeArrowheads="1"/>
        </xdr:cNvSpPr>
      </xdr:nvSpPr>
      <xdr:spPr bwMode="auto">
        <a:xfrm>
          <a:off x="2847975" y="7362825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622062</xdr:colOff>
      <xdr:row>29</xdr:row>
      <xdr:rowOff>50321</xdr:rowOff>
    </xdr:from>
    <xdr:to>
      <xdr:col>2</xdr:col>
      <xdr:colOff>107712</xdr:colOff>
      <xdr:row>30</xdr:row>
      <xdr:rowOff>87443</xdr:rowOff>
    </xdr:to>
    <xdr:sp macro="" textlink="">
      <xdr:nvSpPr>
        <xdr:cNvPr id="1008" name="Texto 1"/>
        <xdr:cNvSpPr txBox="1">
          <a:spLocks noChangeArrowheads="1"/>
        </xdr:cNvSpPr>
      </xdr:nvSpPr>
      <xdr:spPr bwMode="auto">
        <a:xfrm>
          <a:off x="1415812" y="2888771"/>
          <a:ext cx="317500" cy="13872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12" name="Text Box 31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13" name="Text Box 31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16" name="Text Box 31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20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22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23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30" name="Text Box 243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32" name="Text Box 269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34" name="Text Box 36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36" name="Text Box 243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37" name="Text Box 269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38" name="Text Box 36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40" name="Text Box 243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42" name="Text Box 269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44" name="Text Box 36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71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73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74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78" name="Text Box 243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80" name="Text Box 269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82" name="Text Box 36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84" name="Text Box 243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85" name="Text Box 269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86" name="Text Box 36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88" name="Text Box 243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90" name="Text Box 269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92" name="Text Box 36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95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97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098" name="Text Box 135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109" name="Text Box 288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114" name="Text Box 38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117" name="Text Box 39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119" name="Text Box 409"/>
        <xdr:cNvSpPr txBox="1">
          <a:spLocks noChangeArrowheads="1"/>
        </xdr:cNvSpPr>
      </xdr:nvSpPr>
      <xdr:spPr bwMode="auto">
        <a:xfrm>
          <a:off x="1200150" y="2362200"/>
          <a:ext cx="2476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35</xdr:row>
      <xdr:rowOff>0</xdr:rowOff>
    </xdr:from>
    <xdr:to>
      <xdr:col>4</xdr:col>
      <xdr:colOff>28575</xdr:colOff>
      <xdr:row>35</xdr:row>
      <xdr:rowOff>0</xdr:rowOff>
    </xdr:to>
    <xdr:sp macro="" textlink="">
      <xdr:nvSpPr>
        <xdr:cNvPr id="1120" name="Text Box 410"/>
        <xdr:cNvSpPr txBox="1">
          <a:spLocks noChangeArrowheads="1"/>
        </xdr:cNvSpPr>
      </xdr:nvSpPr>
      <xdr:spPr bwMode="auto">
        <a:xfrm>
          <a:off x="2847975" y="2457450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121" name="Text Box 411"/>
        <xdr:cNvSpPr txBox="1">
          <a:spLocks noChangeArrowheads="1"/>
        </xdr:cNvSpPr>
      </xdr:nvSpPr>
      <xdr:spPr bwMode="auto">
        <a:xfrm>
          <a:off x="2847975" y="2362200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122" name="Text Box 288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33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124" name="Text Box 381"/>
        <xdr:cNvSpPr txBox="1">
          <a:spLocks noChangeArrowheads="1"/>
        </xdr:cNvSpPr>
      </xdr:nvSpPr>
      <xdr:spPr bwMode="auto">
        <a:xfrm>
          <a:off x="2847975" y="2171700"/>
          <a:ext cx="55245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127" name="Text Box 411"/>
        <xdr:cNvSpPr txBox="1">
          <a:spLocks noChangeArrowheads="1"/>
        </xdr:cNvSpPr>
      </xdr:nvSpPr>
      <xdr:spPr bwMode="auto">
        <a:xfrm>
          <a:off x="2847975" y="2362200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34</xdr:row>
      <xdr:rowOff>0</xdr:rowOff>
    </xdr:from>
    <xdr:to>
      <xdr:col>4</xdr:col>
      <xdr:colOff>28575</xdr:colOff>
      <xdr:row>34</xdr:row>
      <xdr:rowOff>0</xdr:rowOff>
    </xdr:to>
    <xdr:sp macro="" textlink="">
      <xdr:nvSpPr>
        <xdr:cNvPr id="1139" name="Text Box 411"/>
        <xdr:cNvSpPr txBox="1">
          <a:spLocks noChangeArrowheads="1"/>
        </xdr:cNvSpPr>
      </xdr:nvSpPr>
      <xdr:spPr bwMode="auto">
        <a:xfrm>
          <a:off x="2847975" y="2362200"/>
          <a:ext cx="552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624992</xdr:colOff>
      <xdr:row>39</xdr:row>
      <xdr:rowOff>51298</xdr:rowOff>
    </xdr:from>
    <xdr:to>
      <xdr:col>2</xdr:col>
      <xdr:colOff>148742</xdr:colOff>
      <xdr:row>40</xdr:row>
      <xdr:rowOff>82550</xdr:rowOff>
    </xdr:to>
    <xdr:sp macro="" textlink="">
      <xdr:nvSpPr>
        <xdr:cNvPr id="1151" name="Texto 1"/>
        <xdr:cNvSpPr txBox="1">
          <a:spLocks noChangeArrowheads="1"/>
        </xdr:cNvSpPr>
      </xdr:nvSpPr>
      <xdr:spPr bwMode="auto">
        <a:xfrm>
          <a:off x="1418742" y="3829548"/>
          <a:ext cx="355600" cy="1328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628656</xdr:colOff>
      <xdr:row>40</xdr:row>
      <xdr:rowOff>55937</xdr:rowOff>
    </xdr:from>
    <xdr:to>
      <xdr:col>2</xdr:col>
      <xdr:colOff>114306</xdr:colOff>
      <xdr:row>46</xdr:row>
      <xdr:rowOff>15240</xdr:rowOff>
    </xdr:to>
    <xdr:sp macro="" textlink="">
      <xdr:nvSpPr>
        <xdr:cNvPr id="1162" name="Texto 1"/>
        <xdr:cNvSpPr txBox="1">
          <a:spLocks noChangeArrowheads="1"/>
        </xdr:cNvSpPr>
      </xdr:nvSpPr>
      <xdr:spPr bwMode="auto">
        <a:xfrm>
          <a:off x="1422406" y="3935787"/>
          <a:ext cx="317500" cy="5689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23" name="Text Box 31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24" name="Text Box 31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25" name="Text Box 31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26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27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28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29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0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1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2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3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4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5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6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7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8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39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0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1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2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3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4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5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6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7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8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49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0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1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2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3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4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5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64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1456" name="Text Box 409"/>
        <xdr:cNvSpPr txBox="1">
          <a:spLocks noChangeArrowheads="1"/>
        </xdr:cNvSpPr>
      </xdr:nvSpPr>
      <xdr:spPr bwMode="auto">
        <a:xfrm>
          <a:off x="1230630" y="3619500"/>
          <a:ext cx="3467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65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1457" name="Text Box 410"/>
        <xdr:cNvSpPr txBox="1">
          <a:spLocks noChangeArrowheads="1"/>
        </xdr:cNvSpPr>
      </xdr:nvSpPr>
      <xdr:spPr bwMode="auto">
        <a:xfrm>
          <a:off x="327279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8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59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0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1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2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3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4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5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6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7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8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69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0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1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2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3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4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5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6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7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8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79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0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1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2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3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4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64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1485" name="Text Box 409"/>
        <xdr:cNvSpPr txBox="1">
          <a:spLocks noChangeArrowheads="1"/>
        </xdr:cNvSpPr>
      </xdr:nvSpPr>
      <xdr:spPr bwMode="auto">
        <a:xfrm>
          <a:off x="1230630" y="3619500"/>
          <a:ext cx="3467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65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1486" name="Text Box 410"/>
        <xdr:cNvSpPr txBox="1">
          <a:spLocks noChangeArrowheads="1"/>
        </xdr:cNvSpPr>
      </xdr:nvSpPr>
      <xdr:spPr bwMode="auto">
        <a:xfrm>
          <a:off x="327279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7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8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89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0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1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2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3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4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5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6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7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8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499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0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1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2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3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4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5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6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07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64</xdr:row>
      <xdr:rowOff>0</xdr:rowOff>
    </xdr:from>
    <xdr:to>
      <xdr:col>2</xdr:col>
      <xdr:colOff>0</xdr:colOff>
      <xdr:row>64</xdr:row>
      <xdr:rowOff>0</xdr:rowOff>
    </xdr:to>
    <xdr:sp macro="" textlink="">
      <xdr:nvSpPr>
        <xdr:cNvPr id="1508" name="Text Box 409"/>
        <xdr:cNvSpPr txBox="1">
          <a:spLocks noChangeArrowheads="1"/>
        </xdr:cNvSpPr>
      </xdr:nvSpPr>
      <xdr:spPr bwMode="auto">
        <a:xfrm>
          <a:off x="1230630" y="3619500"/>
          <a:ext cx="3467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65</xdr:row>
      <xdr:rowOff>0</xdr:rowOff>
    </xdr:from>
    <xdr:to>
      <xdr:col>4</xdr:col>
      <xdr:colOff>28575</xdr:colOff>
      <xdr:row>65</xdr:row>
      <xdr:rowOff>0</xdr:rowOff>
    </xdr:to>
    <xdr:sp macro="" textlink="">
      <xdr:nvSpPr>
        <xdr:cNvPr id="1509" name="Text Box 410"/>
        <xdr:cNvSpPr txBox="1">
          <a:spLocks noChangeArrowheads="1"/>
        </xdr:cNvSpPr>
      </xdr:nvSpPr>
      <xdr:spPr bwMode="auto">
        <a:xfrm>
          <a:off x="3272790" y="37185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0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1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2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3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4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5" name="Text Box 288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6" name="Text Box 38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7" name="Text Box 39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64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8" name="Text Box 411"/>
        <xdr:cNvSpPr txBox="1">
          <a:spLocks noChangeArrowheads="1"/>
        </xdr:cNvSpPr>
      </xdr:nvSpPr>
      <xdr:spPr bwMode="auto">
        <a:xfrm>
          <a:off x="3272790" y="36195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19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0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1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2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3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4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5" name="Text Box 243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6" name="Text Box 269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7" name="Text Box 361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8" name="Text Box 31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29" name="Text Box 31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30" name="Text Box 31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31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32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63</xdr:row>
      <xdr:rowOff>0</xdr:rowOff>
    </xdr:from>
    <xdr:to>
      <xdr:col>4</xdr:col>
      <xdr:colOff>28575</xdr:colOff>
      <xdr:row>64</xdr:row>
      <xdr:rowOff>0</xdr:rowOff>
    </xdr:to>
    <xdr:sp macro="" textlink="">
      <xdr:nvSpPr>
        <xdr:cNvPr id="1533" name="Text Box 135"/>
        <xdr:cNvSpPr txBox="1">
          <a:spLocks noChangeArrowheads="1"/>
        </xdr:cNvSpPr>
      </xdr:nvSpPr>
      <xdr:spPr bwMode="auto">
        <a:xfrm>
          <a:off x="3272790" y="35204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34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35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36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37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38" name="Text Box 288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39" name="Text Box 38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40" name="Text Box 39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541" name="Text Box 409"/>
        <xdr:cNvSpPr txBox="1">
          <a:spLocks noChangeArrowheads="1"/>
        </xdr:cNvSpPr>
      </xdr:nvSpPr>
      <xdr:spPr bwMode="auto">
        <a:xfrm>
          <a:off x="1230630" y="2590800"/>
          <a:ext cx="3467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1542" name="Text Box 410"/>
        <xdr:cNvSpPr txBox="1">
          <a:spLocks noChangeArrowheads="1"/>
        </xdr:cNvSpPr>
      </xdr:nvSpPr>
      <xdr:spPr bwMode="auto">
        <a:xfrm>
          <a:off x="3272790" y="26898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43" name="Text Box 411"/>
        <xdr:cNvSpPr txBox="1">
          <a:spLocks noChangeArrowheads="1"/>
        </xdr:cNvSpPr>
      </xdr:nvSpPr>
      <xdr:spPr bwMode="auto">
        <a:xfrm>
          <a:off x="3272790" y="2590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44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45" name="Text Box 288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46" name="Text Box 38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47" name="Text Box 39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48" name="Text Box 411"/>
        <xdr:cNvSpPr txBox="1">
          <a:spLocks noChangeArrowheads="1"/>
        </xdr:cNvSpPr>
      </xdr:nvSpPr>
      <xdr:spPr bwMode="auto">
        <a:xfrm>
          <a:off x="3272790" y="2590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49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50" name="Text Box 288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51" name="Text Box 38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52" name="Text Box 39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53" name="Text Box 411"/>
        <xdr:cNvSpPr txBox="1">
          <a:spLocks noChangeArrowheads="1"/>
        </xdr:cNvSpPr>
      </xdr:nvSpPr>
      <xdr:spPr bwMode="auto">
        <a:xfrm>
          <a:off x="3272790" y="2590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54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55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56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47</xdr:row>
      <xdr:rowOff>66675</xdr:rowOff>
    </xdr:from>
    <xdr:to>
      <xdr:col>2</xdr:col>
      <xdr:colOff>0</xdr:colOff>
      <xdr:row>48</xdr:row>
      <xdr:rowOff>0</xdr:rowOff>
    </xdr:to>
    <xdr:sp macro="" textlink="">
      <xdr:nvSpPr>
        <xdr:cNvPr id="1557" name="Texto 1"/>
        <xdr:cNvSpPr txBox="1">
          <a:spLocks noChangeArrowheads="1"/>
        </xdr:cNvSpPr>
      </xdr:nvSpPr>
      <xdr:spPr bwMode="auto">
        <a:xfrm>
          <a:off x="1230630" y="1948815"/>
          <a:ext cx="346710" cy="323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1</xdr:col>
      <xdr:colOff>627968</xdr:colOff>
      <xdr:row>50</xdr:row>
      <xdr:rowOff>51299</xdr:rowOff>
    </xdr:from>
    <xdr:to>
      <xdr:col>2</xdr:col>
      <xdr:colOff>113618</xdr:colOff>
      <xdr:row>52</xdr:row>
      <xdr:rowOff>63500</xdr:rowOff>
    </xdr:to>
    <xdr:sp macro="" textlink="">
      <xdr:nvSpPr>
        <xdr:cNvPr id="1558" name="Texto 1"/>
        <xdr:cNvSpPr txBox="1">
          <a:spLocks noChangeArrowheads="1"/>
        </xdr:cNvSpPr>
      </xdr:nvSpPr>
      <xdr:spPr bwMode="auto">
        <a:xfrm>
          <a:off x="1421718" y="4947149"/>
          <a:ext cx="317500" cy="2154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59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60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61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62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63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64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1565" name="Text Box 409"/>
        <xdr:cNvSpPr txBox="1">
          <a:spLocks noChangeArrowheads="1"/>
        </xdr:cNvSpPr>
      </xdr:nvSpPr>
      <xdr:spPr bwMode="auto">
        <a:xfrm>
          <a:off x="1230630" y="1661160"/>
          <a:ext cx="3467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1566" name="Text Box 410"/>
        <xdr:cNvSpPr txBox="1">
          <a:spLocks noChangeArrowheads="1"/>
        </xdr:cNvSpPr>
      </xdr:nvSpPr>
      <xdr:spPr bwMode="auto">
        <a:xfrm>
          <a:off x="3272790" y="17602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67" name="Text Box 411"/>
        <xdr:cNvSpPr txBox="1">
          <a:spLocks noChangeArrowheads="1"/>
        </xdr:cNvSpPr>
      </xdr:nvSpPr>
      <xdr:spPr bwMode="auto">
        <a:xfrm>
          <a:off x="3272790" y="16611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68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69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0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1" name="Text Box 411"/>
        <xdr:cNvSpPr txBox="1">
          <a:spLocks noChangeArrowheads="1"/>
        </xdr:cNvSpPr>
      </xdr:nvSpPr>
      <xdr:spPr bwMode="auto">
        <a:xfrm>
          <a:off x="3272790" y="16611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2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3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4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5" name="Text Box 411"/>
        <xdr:cNvSpPr txBox="1">
          <a:spLocks noChangeArrowheads="1"/>
        </xdr:cNvSpPr>
      </xdr:nvSpPr>
      <xdr:spPr bwMode="auto">
        <a:xfrm>
          <a:off x="3272790" y="16611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6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7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78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79" name="Text Box 31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0" name="Text Box 31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1" name="Text Box 31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2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3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4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5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6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7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8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89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90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91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92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593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94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95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96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97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98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599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44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1600" name="Text Box 409"/>
        <xdr:cNvSpPr txBox="1">
          <a:spLocks noChangeArrowheads="1"/>
        </xdr:cNvSpPr>
      </xdr:nvSpPr>
      <xdr:spPr bwMode="auto">
        <a:xfrm>
          <a:off x="1230630" y="1661160"/>
          <a:ext cx="3467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45</xdr:row>
      <xdr:rowOff>0</xdr:rowOff>
    </xdr:from>
    <xdr:to>
      <xdr:col>4</xdr:col>
      <xdr:colOff>28575</xdr:colOff>
      <xdr:row>45</xdr:row>
      <xdr:rowOff>0</xdr:rowOff>
    </xdr:to>
    <xdr:sp macro="" textlink="">
      <xdr:nvSpPr>
        <xdr:cNvPr id="1601" name="Text Box 410"/>
        <xdr:cNvSpPr txBox="1">
          <a:spLocks noChangeArrowheads="1"/>
        </xdr:cNvSpPr>
      </xdr:nvSpPr>
      <xdr:spPr bwMode="auto">
        <a:xfrm>
          <a:off x="3272790" y="176022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02" name="Text Box 411"/>
        <xdr:cNvSpPr txBox="1">
          <a:spLocks noChangeArrowheads="1"/>
        </xdr:cNvSpPr>
      </xdr:nvSpPr>
      <xdr:spPr bwMode="auto">
        <a:xfrm>
          <a:off x="3272790" y="16611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03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04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05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06" name="Text Box 411"/>
        <xdr:cNvSpPr txBox="1">
          <a:spLocks noChangeArrowheads="1"/>
        </xdr:cNvSpPr>
      </xdr:nvSpPr>
      <xdr:spPr bwMode="auto">
        <a:xfrm>
          <a:off x="3272790" y="16611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07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08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09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44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0" name="Text Box 411"/>
        <xdr:cNvSpPr txBox="1">
          <a:spLocks noChangeArrowheads="1"/>
        </xdr:cNvSpPr>
      </xdr:nvSpPr>
      <xdr:spPr bwMode="auto">
        <a:xfrm>
          <a:off x="3272790" y="16611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1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2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3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4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5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6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7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8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19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0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1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2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3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4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5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6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7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28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626126</xdr:colOff>
      <xdr:row>49</xdr:row>
      <xdr:rowOff>52985</xdr:rowOff>
    </xdr:from>
    <xdr:to>
      <xdr:col>2</xdr:col>
      <xdr:colOff>111776</xdr:colOff>
      <xdr:row>50</xdr:row>
      <xdr:rowOff>99172</xdr:rowOff>
    </xdr:to>
    <xdr:sp macro="" textlink="">
      <xdr:nvSpPr>
        <xdr:cNvPr id="1629" name="Texto 1"/>
        <xdr:cNvSpPr txBox="1">
          <a:spLocks noChangeArrowheads="1"/>
        </xdr:cNvSpPr>
      </xdr:nvSpPr>
      <xdr:spPr bwMode="auto">
        <a:xfrm>
          <a:off x="1419876" y="4847235"/>
          <a:ext cx="317500" cy="14778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0" name="Text Box 31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1" name="Text Box 31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2" name="Text Box 31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3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4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5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6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7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8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39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0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1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2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3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4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5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6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7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8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49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0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1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2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3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4" name="Text Box 243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5" name="Text Box 269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6" name="Text Box 36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7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8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59" name="Text Box 135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60" name="Text Box 288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61" name="Text Box 38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62" name="Text Box 39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54</xdr:row>
      <xdr:rowOff>0</xdr:rowOff>
    </xdr:from>
    <xdr:to>
      <xdr:col>2</xdr:col>
      <xdr:colOff>0</xdr:colOff>
      <xdr:row>54</xdr:row>
      <xdr:rowOff>0</xdr:rowOff>
    </xdr:to>
    <xdr:sp macro="" textlink="">
      <xdr:nvSpPr>
        <xdr:cNvPr id="1663" name="Text Box 409"/>
        <xdr:cNvSpPr txBox="1">
          <a:spLocks noChangeArrowheads="1"/>
        </xdr:cNvSpPr>
      </xdr:nvSpPr>
      <xdr:spPr bwMode="auto">
        <a:xfrm>
          <a:off x="1230630" y="2590800"/>
          <a:ext cx="34671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</xdr:col>
      <xdr:colOff>438150</xdr:colOff>
      <xdr:row>55</xdr:row>
      <xdr:rowOff>0</xdr:rowOff>
    </xdr:from>
    <xdr:to>
      <xdr:col>4</xdr:col>
      <xdr:colOff>28575</xdr:colOff>
      <xdr:row>55</xdr:row>
      <xdr:rowOff>0</xdr:rowOff>
    </xdr:to>
    <xdr:sp macro="" textlink="">
      <xdr:nvSpPr>
        <xdr:cNvPr id="1664" name="Text Box 410"/>
        <xdr:cNvSpPr txBox="1">
          <a:spLocks noChangeArrowheads="1"/>
        </xdr:cNvSpPr>
      </xdr:nvSpPr>
      <xdr:spPr bwMode="auto">
        <a:xfrm>
          <a:off x="3272790" y="268986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65" name="Text Box 411"/>
        <xdr:cNvSpPr txBox="1">
          <a:spLocks noChangeArrowheads="1"/>
        </xdr:cNvSpPr>
      </xdr:nvSpPr>
      <xdr:spPr bwMode="auto">
        <a:xfrm>
          <a:off x="3272790" y="2590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66" name="Text Box 288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67" name="Text Box 38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68" name="Text Box 39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69" name="Text Box 411"/>
        <xdr:cNvSpPr txBox="1">
          <a:spLocks noChangeArrowheads="1"/>
        </xdr:cNvSpPr>
      </xdr:nvSpPr>
      <xdr:spPr bwMode="auto">
        <a:xfrm>
          <a:off x="3272790" y="2590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70" name="Text Box 288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71" name="Text Box 38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53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72" name="Text Box 391"/>
        <xdr:cNvSpPr txBox="1">
          <a:spLocks noChangeArrowheads="1"/>
        </xdr:cNvSpPr>
      </xdr:nvSpPr>
      <xdr:spPr bwMode="auto">
        <a:xfrm>
          <a:off x="3272790" y="249174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54</xdr:row>
      <xdr:rowOff>0</xdr:rowOff>
    </xdr:from>
    <xdr:to>
      <xdr:col>4</xdr:col>
      <xdr:colOff>28575</xdr:colOff>
      <xdr:row>54</xdr:row>
      <xdr:rowOff>0</xdr:rowOff>
    </xdr:to>
    <xdr:sp macro="" textlink="">
      <xdr:nvSpPr>
        <xdr:cNvPr id="1673" name="Text Box 411"/>
        <xdr:cNvSpPr txBox="1">
          <a:spLocks noChangeArrowheads="1"/>
        </xdr:cNvSpPr>
      </xdr:nvSpPr>
      <xdr:spPr bwMode="auto">
        <a:xfrm>
          <a:off x="3272790" y="2590800"/>
          <a:ext cx="847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622862</xdr:colOff>
      <xdr:row>59</xdr:row>
      <xdr:rowOff>59357</xdr:rowOff>
    </xdr:from>
    <xdr:to>
      <xdr:col>2</xdr:col>
      <xdr:colOff>108512</xdr:colOff>
      <xdr:row>62</xdr:row>
      <xdr:rowOff>82550</xdr:rowOff>
    </xdr:to>
    <xdr:sp macro="" textlink="">
      <xdr:nvSpPr>
        <xdr:cNvPr id="1674" name="Texto 1"/>
        <xdr:cNvSpPr txBox="1">
          <a:spLocks noChangeArrowheads="1"/>
        </xdr:cNvSpPr>
      </xdr:nvSpPr>
      <xdr:spPr bwMode="auto">
        <a:xfrm>
          <a:off x="1416612" y="5869607"/>
          <a:ext cx="317500" cy="3279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617333</xdr:colOff>
      <xdr:row>60</xdr:row>
      <xdr:rowOff>61067</xdr:rowOff>
    </xdr:from>
    <xdr:to>
      <xdr:col>1</xdr:col>
      <xdr:colOff>738560</xdr:colOff>
      <xdr:row>62</xdr:row>
      <xdr:rowOff>76200</xdr:rowOff>
    </xdr:to>
    <xdr:sp macro="" textlink="">
      <xdr:nvSpPr>
        <xdr:cNvPr id="1675" name="Texto 1"/>
        <xdr:cNvSpPr txBox="1">
          <a:spLocks noChangeArrowheads="1"/>
        </xdr:cNvSpPr>
      </xdr:nvSpPr>
      <xdr:spPr bwMode="auto">
        <a:xfrm>
          <a:off x="1411083" y="5972917"/>
          <a:ext cx="121227" cy="21833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76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77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78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79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0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1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2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3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4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5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6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7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8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89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0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1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2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3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4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5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6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7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8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699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0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1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2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3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4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5" name="Text Box 31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6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7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8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09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0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1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2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3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4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5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6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7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8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19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0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1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2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3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4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5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6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7" name="Text Box 243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8" name="Text Box 269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29" name="Text Box 36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0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1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2" name="Text Box 135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3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4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5" name="Text Box 39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6" name="Text Box 288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43</xdr:row>
      <xdr:rowOff>0</xdr:rowOff>
    </xdr:from>
    <xdr:to>
      <xdr:col>4</xdr:col>
      <xdr:colOff>28575</xdr:colOff>
      <xdr:row>44</xdr:row>
      <xdr:rowOff>0</xdr:rowOff>
    </xdr:to>
    <xdr:sp macro="" textlink="">
      <xdr:nvSpPr>
        <xdr:cNvPr id="1737" name="Text Box 381"/>
        <xdr:cNvSpPr txBox="1">
          <a:spLocks noChangeArrowheads="1"/>
        </xdr:cNvSpPr>
      </xdr:nvSpPr>
      <xdr:spPr bwMode="auto">
        <a:xfrm>
          <a:off x="3272790" y="1562100"/>
          <a:ext cx="847725" cy="99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1174750</xdr:colOff>
      <xdr:row>0</xdr:row>
      <xdr:rowOff>190500</xdr:rowOff>
    </xdr:from>
    <xdr:to>
      <xdr:col>4</xdr:col>
      <xdr:colOff>958850</xdr:colOff>
      <xdr:row>2</xdr:row>
      <xdr:rowOff>31750</xdr:rowOff>
    </xdr:to>
    <xdr:sp macro="" textlink="">
      <xdr:nvSpPr>
        <xdr:cNvPr id="498" name="497 CuadroTexto"/>
        <xdr:cNvSpPr txBox="1"/>
      </xdr:nvSpPr>
      <xdr:spPr>
        <a:xfrm>
          <a:off x="4019550" y="190500"/>
          <a:ext cx="10414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622300</xdr:colOff>
      <xdr:row>69</xdr:row>
      <xdr:rowOff>63500</xdr:rowOff>
    </xdr:from>
    <xdr:to>
      <xdr:col>2</xdr:col>
      <xdr:colOff>107950</xdr:colOff>
      <xdr:row>72</xdr:row>
      <xdr:rowOff>86693</xdr:rowOff>
    </xdr:to>
    <xdr:sp macro="" textlink="">
      <xdr:nvSpPr>
        <xdr:cNvPr id="504" name="Texto 1"/>
        <xdr:cNvSpPr txBox="1">
          <a:spLocks noChangeArrowheads="1"/>
        </xdr:cNvSpPr>
      </xdr:nvSpPr>
      <xdr:spPr bwMode="auto">
        <a:xfrm>
          <a:off x="1416050" y="6889750"/>
          <a:ext cx="317500" cy="3279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622300</xdr:colOff>
      <xdr:row>70</xdr:row>
      <xdr:rowOff>76200</xdr:rowOff>
    </xdr:from>
    <xdr:to>
      <xdr:col>2</xdr:col>
      <xdr:colOff>107950</xdr:colOff>
      <xdr:row>74</xdr:row>
      <xdr:rowOff>61293</xdr:rowOff>
    </xdr:to>
    <xdr:sp macro="" textlink="">
      <xdr:nvSpPr>
        <xdr:cNvPr id="505" name="Texto 1"/>
        <xdr:cNvSpPr txBox="1">
          <a:spLocks noChangeArrowheads="1"/>
        </xdr:cNvSpPr>
      </xdr:nvSpPr>
      <xdr:spPr bwMode="auto">
        <a:xfrm>
          <a:off x="1416050" y="7004050"/>
          <a:ext cx="317500" cy="3279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.gob.mx/es/sep1/sep1_Estadis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showGridLines="0" tabSelected="1" zoomScaleNormal="100" zoomScaleSheetLayoutView="80" workbookViewId="0"/>
  </sheetViews>
  <sheetFormatPr baseColWidth="10" defaultRowHeight="13.2" x14ac:dyDescent="0.25"/>
  <cols>
    <col min="2" max="2" width="12.109375" style="1" customWidth="1"/>
    <col min="3" max="3" width="17.77734375" customWidth="1"/>
    <col min="4" max="6" width="18.33203125" customWidth="1"/>
  </cols>
  <sheetData>
    <row r="1" spans="2:6" ht="17.100000000000001" customHeight="1" x14ac:dyDescent="0.25">
      <c r="B1" s="3"/>
      <c r="C1" s="4"/>
      <c r="D1" s="4"/>
      <c r="E1" s="4"/>
    </row>
    <row r="2" spans="2:6" ht="18" customHeight="1" x14ac:dyDescent="0.3">
      <c r="B2" s="22" t="s">
        <v>23</v>
      </c>
      <c r="C2" s="11"/>
      <c r="D2" s="11"/>
      <c r="E2" s="11"/>
      <c r="F2" s="12"/>
    </row>
    <row r="3" spans="2:6" ht="9" customHeight="1" x14ac:dyDescent="0.25">
      <c r="B3" s="13"/>
      <c r="C3" s="14"/>
      <c r="D3" s="14"/>
      <c r="E3" s="15"/>
      <c r="F3" s="23" t="s">
        <v>0</v>
      </c>
    </row>
    <row r="4" spans="2:6" ht="2.1" customHeight="1" x14ac:dyDescent="0.25">
      <c r="B4" s="16"/>
      <c r="C4" s="17"/>
      <c r="D4" s="17"/>
      <c r="E4" s="17"/>
      <c r="F4" s="18"/>
    </row>
    <row r="5" spans="2:6" ht="8.85" customHeight="1" x14ac:dyDescent="0.25">
      <c r="B5" s="38" t="s">
        <v>5</v>
      </c>
      <c r="C5" s="41" t="s">
        <v>24</v>
      </c>
      <c r="D5" s="41" t="s">
        <v>15</v>
      </c>
      <c r="E5" s="42" t="s">
        <v>16</v>
      </c>
      <c r="F5" s="38" t="s">
        <v>17</v>
      </c>
    </row>
    <row r="6" spans="2:6" ht="8.85" customHeight="1" x14ac:dyDescent="0.25">
      <c r="B6" s="39"/>
      <c r="C6" s="41"/>
      <c r="D6" s="41"/>
      <c r="E6" s="42"/>
      <c r="F6" s="39"/>
    </row>
    <row r="7" spans="2:6" ht="8.85" customHeight="1" x14ac:dyDescent="0.25">
      <c r="B7" s="39"/>
      <c r="C7" s="41"/>
      <c r="D7" s="41"/>
      <c r="E7" s="42"/>
      <c r="F7" s="39"/>
    </row>
    <row r="8" spans="2:6" ht="8.85" customHeight="1" x14ac:dyDescent="0.25">
      <c r="B8" s="39"/>
      <c r="C8" s="41"/>
      <c r="D8" s="41"/>
      <c r="E8" s="42"/>
      <c r="F8" s="39"/>
    </row>
    <row r="9" spans="2:6" ht="8.85" customHeight="1" x14ac:dyDescent="0.25">
      <c r="B9" s="39"/>
      <c r="C9" s="41"/>
      <c r="D9" s="41"/>
      <c r="E9" s="42"/>
      <c r="F9" s="39"/>
    </row>
    <row r="10" spans="2:6" ht="4.5" customHeight="1" x14ac:dyDescent="0.25">
      <c r="B10" s="39"/>
      <c r="C10" s="41"/>
      <c r="D10" s="41"/>
      <c r="E10" s="42"/>
      <c r="F10" s="39"/>
    </row>
    <row r="11" spans="2:6" ht="5.25" customHeight="1" x14ac:dyDescent="0.25">
      <c r="B11" s="40"/>
      <c r="C11" s="41"/>
      <c r="D11" s="41"/>
      <c r="E11" s="42"/>
      <c r="F11" s="40"/>
    </row>
    <row r="12" spans="2:6" ht="2.25" customHeight="1" x14ac:dyDescent="0.25">
      <c r="B12" s="19"/>
      <c r="C12" s="27"/>
      <c r="D12" s="28"/>
      <c r="E12" s="29"/>
      <c r="F12" s="27"/>
    </row>
    <row r="13" spans="2:6" ht="8.25" customHeight="1" x14ac:dyDescent="0.25">
      <c r="B13" s="26" t="s">
        <v>11</v>
      </c>
      <c r="C13" s="30"/>
      <c r="D13" s="30"/>
      <c r="E13" s="30"/>
      <c r="F13" s="32"/>
    </row>
    <row r="14" spans="2:6" ht="8.25" customHeight="1" x14ac:dyDescent="0.25">
      <c r="B14" s="24" t="s">
        <v>3</v>
      </c>
      <c r="C14" s="30">
        <v>14</v>
      </c>
      <c r="D14" s="30">
        <v>3377</v>
      </c>
      <c r="E14" s="30">
        <v>160</v>
      </c>
      <c r="F14" s="33">
        <f>2000000/1000000</f>
        <v>2</v>
      </c>
    </row>
    <row r="15" spans="2:6" ht="8.25" customHeight="1" x14ac:dyDescent="0.25">
      <c r="B15" s="24" t="s">
        <v>4</v>
      </c>
      <c r="C15" s="30">
        <v>10</v>
      </c>
      <c r="D15" s="30">
        <v>1262</v>
      </c>
      <c r="E15" s="30">
        <v>76</v>
      </c>
      <c r="F15" s="33">
        <f>2000000/1000000</f>
        <v>2</v>
      </c>
    </row>
    <row r="16" spans="2:6" ht="8.25" customHeight="1" x14ac:dyDescent="0.25">
      <c r="B16" s="24" t="s">
        <v>6</v>
      </c>
      <c r="C16" s="30">
        <v>60</v>
      </c>
      <c r="D16" s="30">
        <v>9570</v>
      </c>
      <c r="E16" s="30">
        <v>458</v>
      </c>
      <c r="F16" s="33">
        <f>12000000/1000000</f>
        <v>12</v>
      </c>
    </row>
    <row r="17" spans="2:6" ht="2.25" customHeight="1" x14ac:dyDescent="0.25">
      <c r="B17" s="24"/>
      <c r="C17" s="30"/>
      <c r="D17" s="30"/>
      <c r="E17" s="30"/>
      <c r="F17" s="33"/>
    </row>
    <row r="18" spans="2:6" ht="8.25" customHeight="1" x14ac:dyDescent="0.25">
      <c r="B18" s="24" t="s">
        <v>7</v>
      </c>
      <c r="C18" s="30">
        <v>70</v>
      </c>
      <c r="D18" s="30">
        <v>12440.2989</v>
      </c>
      <c r="E18" s="30">
        <v>578</v>
      </c>
      <c r="F18" s="33">
        <f>14800000/1000000</f>
        <v>14.8</v>
      </c>
    </row>
    <row r="19" spans="2:6" ht="8.25" customHeight="1" x14ac:dyDescent="0.25">
      <c r="B19" s="24" t="s">
        <v>8</v>
      </c>
      <c r="C19" s="30">
        <v>142</v>
      </c>
      <c r="D19" s="30">
        <v>27013</v>
      </c>
      <c r="E19" s="30">
        <v>1264</v>
      </c>
      <c r="F19" s="33">
        <f>55389500/1000000</f>
        <v>55.389499999999998</v>
      </c>
    </row>
    <row r="20" spans="2:6" ht="8.25" customHeight="1" x14ac:dyDescent="0.25">
      <c r="B20" s="24" t="s">
        <v>9</v>
      </c>
      <c r="C20" s="30">
        <v>142</v>
      </c>
      <c r="D20" s="30">
        <v>24832</v>
      </c>
      <c r="E20" s="30">
        <v>1074</v>
      </c>
      <c r="F20" s="33">
        <f>130994059/1000000</f>
        <v>130.99405899999999</v>
      </c>
    </row>
    <row r="21" spans="2:6" ht="8.25" customHeight="1" x14ac:dyDescent="0.25">
      <c r="B21" s="24" t="s">
        <v>13</v>
      </c>
      <c r="C21" s="30">
        <v>796</v>
      </c>
      <c r="D21" s="30">
        <v>81991</v>
      </c>
      <c r="E21" s="30">
        <v>3746</v>
      </c>
      <c r="F21" s="33">
        <f>339186841.831976/1000000</f>
        <v>339.18684183197598</v>
      </c>
    </row>
    <row r="22" spans="2:6" ht="8.25" customHeight="1" x14ac:dyDescent="0.25">
      <c r="B22" s="24" t="s">
        <v>14</v>
      </c>
      <c r="C22" s="30">
        <v>1273</v>
      </c>
      <c r="D22" s="30">
        <v>133761</v>
      </c>
      <c r="E22" s="30">
        <v>6079.045454545455</v>
      </c>
      <c r="F22" s="33">
        <f>654275733.969545/1000000</f>
        <v>654.27573396954506</v>
      </c>
    </row>
    <row r="23" spans="2:6" ht="8.25" customHeight="1" x14ac:dyDescent="0.25">
      <c r="B23" s="26" t="s">
        <v>10</v>
      </c>
      <c r="C23" s="30"/>
      <c r="D23" s="30"/>
      <c r="E23" s="30"/>
      <c r="F23" s="33"/>
    </row>
    <row r="24" spans="2:6" ht="8.25" customHeight="1" x14ac:dyDescent="0.25">
      <c r="B24" s="24" t="s">
        <v>3</v>
      </c>
      <c r="C24" s="30">
        <v>2</v>
      </c>
      <c r="D24" s="30">
        <v>228</v>
      </c>
      <c r="E24" s="30">
        <v>14</v>
      </c>
      <c r="F24" s="33">
        <f>400000/1000000</f>
        <v>0.4</v>
      </c>
    </row>
    <row r="25" spans="2:6" ht="8.25" customHeight="1" x14ac:dyDescent="0.25">
      <c r="B25" s="24" t="s">
        <v>4</v>
      </c>
      <c r="C25" s="30">
        <v>3</v>
      </c>
      <c r="D25" s="30">
        <v>474</v>
      </c>
      <c r="E25" s="30">
        <v>22</v>
      </c>
      <c r="F25" s="33">
        <f>600000/1000000</f>
        <v>0.6</v>
      </c>
    </row>
    <row r="26" spans="2:6" ht="8.25" customHeight="1" x14ac:dyDescent="0.25">
      <c r="B26" s="24" t="s">
        <v>6</v>
      </c>
      <c r="C26" s="30">
        <v>20</v>
      </c>
      <c r="D26" s="30">
        <v>2669</v>
      </c>
      <c r="E26" s="30">
        <v>131</v>
      </c>
      <c r="F26" s="33">
        <f>4000000/1000000</f>
        <v>4</v>
      </c>
    </row>
    <row r="27" spans="2:6" ht="2.25" customHeight="1" x14ac:dyDescent="0.25">
      <c r="B27" s="24"/>
      <c r="C27" s="30"/>
      <c r="D27" s="30"/>
      <c r="E27" s="30"/>
      <c r="F27" s="33"/>
    </row>
    <row r="28" spans="2:6" ht="8.25" customHeight="1" x14ac:dyDescent="0.25">
      <c r="B28" s="24" t="s">
        <v>7</v>
      </c>
      <c r="C28" s="30">
        <v>20</v>
      </c>
      <c r="D28" s="30">
        <v>2786.4729000000002</v>
      </c>
      <c r="E28" s="30">
        <v>124</v>
      </c>
      <c r="F28" s="33">
        <f>4700000/1000000</f>
        <v>4.7</v>
      </c>
    </row>
    <row r="29" spans="2:6" ht="8.25" customHeight="1" x14ac:dyDescent="0.25">
      <c r="B29" s="24" t="s">
        <v>8</v>
      </c>
      <c r="C29" s="30">
        <v>65</v>
      </c>
      <c r="D29" s="30">
        <v>8754</v>
      </c>
      <c r="E29" s="30">
        <v>375</v>
      </c>
      <c r="F29" s="33">
        <f>24886945/1000000</f>
        <v>24.886945000000001</v>
      </c>
    </row>
    <row r="30" spans="2:6" ht="8.25" customHeight="1" x14ac:dyDescent="0.25">
      <c r="B30" s="24" t="s">
        <v>9</v>
      </c>
      <c r="C30" s="30">
        <v>131</v>
      </c>
      <c r="D30" s="30">
        <v>20643</v>
      </c>
      <c r="E30" s="30">
        <v>883</v>
      </c>
      <c r="F30" s="33">
        <f>57762818/1000000</f>
        <v>57.762818000000003</v>
      </c>
    </row>
    <row r="31" spans="2:6" ht="8.25" customHeight="1" x14ac:dyDescent="0.25">
      <c r="B31" s="24" t="s">
        <v>13</v>
      </c>
      <c r="C31" s="30">
        <v>285</v>
      </c>
      <c r="D31" s="30">
        <v>40760</v>
      </c>
      <c r="E31" s="30">
        <v>1714</v>
      </c>
      <c r="F31" s="33">
        <f>154674473.653127/1000000</f>
        <v>154.67447365312702</v>
      </c>
    </row>
    <row r="32" spans="2:6" ht="8.25" customHeight="1" x14ac:dyDescent="0.25">
      <c r="B32" s="24" t="s">
        <v>14</v>
      </c>
      <c r="C32" s="30">
        <v>588</v>
      </c>
      <c r="D32" s="30">
        <v>88145</v>
      </c>
      <c r="E32" s="30">
        <v>3671.7083333333335</v>
      </c>
      <c r="F32" s="33">
        <f>514436087.94/1000000</f>
        <v>514.43608793999999</v>
      </c>
    </row>
    <row r="33" spans="2:10" ht="8.25" customHeight="1" x14ac:dyDescent="0.25">
      <c r="B33" s="26" t="s">
        <v>12</v>
      </c>
      <c r="C33" s="30"/>
      <c r="D33" s="30"/>
      <c r="E33" s="30"/>
      <c r="F33" s="33"/>
      <c r="G33" s="2"/>
      <c r="H33" s="2"/>
      <c r="I33" s="2"/>
      <c r="J33" s="2"/>
    </row>
    <row r="34" spans="2:10" ht="8.25" customHeight="1" x14ac:dyDescent="0.25">
      <c r="B34" s="24" t="s">
        <v>3</v>
      </c>
      <c r="C34" s="30">
        <v>6</v>
      </c>
      <c r="D34" s="30">
        <v>1276</v>
      </c>
      <c r="E34" s="30">
        <v>55</v>
      </c>
      <c r="F34" s="33">
        <f>5000000/1000000</f>
        <v>5</v>
      </c>
      <c r="G34" s="2"/>
      <c r="H34" s="2"/>
      <c r="I34" s="2"/>
      <c r="J34" s="2"/>
    </row>
    <row r="35" spans="2:10" ht="8.25" customHeight="1" x14ac:dyDescent="0.25">
      <c r="B35" s="24" t="s">
        <v>4</v>
      </c>
      <c r="C35" s="30">
        <v>15</v>
      </c>
      <c r="D35" s="30">
        <v>2886</v>
      </c>
      <c r="E35" s="30">
        <v>107</v>
      </c>
      <c r="F35" s="33">
        <f>3000000/1000000</f>
        <v>3</v>
      </c>
      <c r="G35" s="2"/>
      <c r="H35" s="2"/>
      <c r="I35" s="2"/>
      <c r="J35" s="2"/>
    </row>
    <row r="36" spans="2:10" ht="8.25" customHeight="1" x14ac:dyDescent="0.25">
      <c r="B36" s="24" t="s">
        <v>6</v>
      </c>
      <c r="C36" s="30">
        <v>30</v>
      </c>
      <c r="D36" s="30">
        <v>5908</v>
      </c>
      <c r="E36" s="30">
        <v>215</v>
      </c>
      <c r="F36" s="33">
        <f>6000000/1000000</f>
        <v>6</v>
      </c>
      <c r="G36" s="2"/>
      <c r="H36" s="2"/>
      <c r="I36" s="2"/>
      <c r="J36" s="2"/>
    </row>
    <row r="37" spans="2:10" ht="2.25" customHeight="1" x14ac:dyDescent="0.25">
      <c r="B37" s="24"/>
      <c r="C37" s="30"/>
      <c r="D37" s="30"/>
      <c r="E37" s="30"/>
      <c r="F37" s="33"/>
      <c r="G37" s="2"/>
      <c r="H37" s="2"/>
      <c r="I37" s="2"/>
      <c r="J37" s="2"/>
    </row>
    <row r="38" spans="2:10" ht="8.25" customHeight="1" x14ac:dyDescent="0.25">
      <c r="B38" s="24" t="s">
        <v>7</v>
      </c>
      <c r="C38" s="30">
        <v>40</v>
      </c>
      <c r="D38" s="30">
        <v>8725.0017000000007</v>
      </c>
      <c r="E38" s="30">
        <v>341</v>
      </c>
      <c r="F38" s="33">
        <f>8625000/1000000</f>
        <v>8.625</v>
      </c>
      <c r="G38" s="2"/>
      <c r="H38" s="2"/>
      <c r="I38" s="2"/>
      <c r="J38" s="2"/>
    </row>
    <row r="39" spans="2:10" ht="8.25" customHeight="1" x14ac:dyDescent="0.25">
      <c r="B39" s="24" t="s">
        <v>8</v>
      </c>
      <c r="C39" s="30">
        <v>55</v>
      </c>
      <c r="D39" s="30">
        <v>11614</v>
      </c>
      <c r="E39" s="30">
        <v>462</v>
      </c>
      <c r="F39" s="34">
        <f>16144590.4/1000000</f>
        <v>16.144590400000002</v>
      </c>
      <c r="H39" s="2"/>
      <c r="I39" s="2"/>
      <c r="J39" s="2"/>
    </row>
    <row r="40" spans="2:10" ht="8.25" customHeight="1" x14ac:dyDescent="0.25">
      <c r="B40" s="24" t="s">
        <v>9</v>
      </c>
      <c r="C40" s="30">
        <v>99</v>
      </c>
      <c r="D40" s="30">
        <v>22262</v>
      </c>
      <c r="E40" s="30">
        <v>814</v>
      </c>
      <c r="F40" s="34">
        <f>46071078/1000000</f>
        <v>46.071078</v>
      </c>
      <c r="G40" s="2"/>
      <c r="H40" s="2"/>
      <c r="I40" s="2"/>
      <c r="J40" s="2"/>
    </row>
    <row r="41" spans="2:10" ht="8.25" customHeight="1" x14ac:dyDescent="0.25">
      <c r="B41" s="24" t="s">
        <v>13</v>
      </c>
      <c r="C41" s="30">
        <v>541</v>
      </c>
      <c r="D41" s="30">
        <v>48756</v>
      </c>
      <c r="E41" s="30">
        <v>2138</v>
      </c>
      <c r="F41" s="34">
        <f>187117604.494864/1000000</f>
        <v>187.117604494864</v>
      </c>
      <c r="G41" s="2"/>
      <c r="H41" s="2"/>
      <c r="I41" s="2"/>
      <c r="J41" s="2"/>
    </row>
    <row r="42" spans="2:10" ht="8.25" customHeight="1" x14ac:dyDescent="0.25">
      <c r="B42" s="24" t="s">
        <v>14</v>
      </c>
      <c r="C42" s="30">
        <v>816</v>
      </c>
      <c r="D42" s="30">
        <v>87560</v>
      </c>
      <c r="E42" s="30">
        <v>3805.9565217391305</v>
      </c>
      <c r="F42" s="34">
        <f>346826579.872676/1000000</f>
        <v>346.82657987267601</v>
      </c>
      <c r="G42" s="2"/>
      <c r="H42" s="2"/>
      <c r="I42" s="2"/>
      <c r="J42" s="2"/>
    </row>
    <row r="43" spans="2:10" ht="8.25" customHeight="1" x14ac:dyDescent="0.25">
      <c r="B43" s="26" t="s">
        <v>21</v>
      </c>
      <c r="C43" s="30"/>
      <c r="D43" s="30"/>
      <c r="E43" s="30"/>
      <c r="F43" s="34"/>
      <c r="G43" s="2"/>
      <c r="H43" s="2"/>
      <c r="I43" s="2"/>
      <c r="J43" s="2"/>
    </row>
    <row r="44" spans="2:10" ht="8.25" customHeight="1" x14ac:dyDescent="0.25">
      <c r="B44" s="24" t="s">
        <v>3</v>
      </c>
      <c r="C44" s="30">
        <v>0</v>
      </c>
      <c r="D44" s="30">
        <v>0</v>
      </c>
      <c r="E44" s="30">
        <v>0</v>
      </c>
      <c r="F44" s="34">
        <v>0</v>
      </c>
      <c r="G44" s="2"/>
      <c r="H44" s="2"/>
      <c r="I44" s="2"/>
      <c r="J44" s="2"/>
    </row>
    <row r="45" spans="2:10" ht="8.25" customHeight="1" x14ac:dyDescent="0.25">
      <c r="B45" s="24" t="s">
        <v>4</v>
      </c>
      <c r="C45" s="30">
        <v>71</v>
      </c>
      <c r="D45" s="30">
        <v>11930</v>
      </c>
      <c r="E45" s="30">
        <v>482</v>
      </c>
      <c r="F45" s="33">
        <f>14200000/1000000</f>
        <v>14.2</v>
      </c>
      <c r="G45" s="2"/>
      <c r="H45" s="2"/>
      <c r="I45" s="2"/>
      <c r="J45" s="2"/>
    </row>
    <row r="46" spans="2:10" ht="8.25" customHeight="1" x14ac:dyDescent="0.25">
      <c r="B46" s="24" t="s">
        <v>6</v>
      </c>
      <c r="C46" s="30">
        <v>119</v>
      </c>
      <c r="D46" s="30">
        <v>20637</v>
      </c>
      <c r="E46" s="30">
        <v>819</v>
      </c>
      <c r="F46" s="33">
        <f>23800000/1000000</f>
        <v>23.8</v>
      </c>
      <c r="G46" s="2"/>
      <c r="H46" s="2"/>
      <c r="I46" s="2"/>
      <c r="J46" s="2"/>
    </row>
    <row r="47" spans="2:10" ht="8.25" customHeight="1" x14ac:dyDescent="0.25">
      <c r="B47" s="24"/>
      <c r="C47" s="30"/>
      <c r="D47" s="30"/>
      <c r="E47" s="30"/>
      <c r="F47" s="33"/>
      <c r="G47" s="2"/>
      <c r="H47" s="2"/>
      <c r="I47" s="2"/>
      <c r="J47" s="2"/>
    </row>
    <row r="48" spans="2:10" ht="8.25" customHeight="1" x14ac:dyDescent="0.25">
      <c r="B48" s="24" t="s">
        <v>7</v>
      </c>
      <c r="C48" s="30">
        <v>119</v>
      </c>
      <c r="D48" s="30">
        <v>24752.281200000001</v>
      </c>
      <c r="E48" s="30">
        <v>875</v>
      </c>
      <c r="F48" s="33">
        <f>25345300/1000000</f>
        <v>25.345300000000002</v>
      </c>
      <c r="G48" s="2"/>
      <c r="H48" s="2"/>
      <c r="I48" s="2"/>
      <c r="J48" s="2"/>
    </row>
    <row r="49" spans="2:10" ht="8.25" customHeight="1" x14ac:dyDescent="0.25">
      <c r="B49" s="24" t="s">
        <v>8</v>
      </c>
      <c r="C49" s="30">
        <v>466</v>
      </c>
      <c r="D49" s="30">
        <v>117548</v>
      </c>
      <c r="E49" s="30">
        <v>4261</v>
      </c>
      <c r="F49" s="33">
        <f>171565551.2/1000000</f>
        <v>171.56555119999999</v>
      </c>
      <c r="G49" s="2"/>
      <c r="H49" s="2"/>
      <c r="I49" s="2"/>
      <c r="J49" s="2"/>
    </row>
    <row r="50" spans="2:10" ht="8.25" customHeight="1" x14ac:dyDescent="0.25">
      <c r="B50" s="24" t="s">
        <v>9</v>
      </c>
      <c r="C50" s="30">
        <v>657</v>
      </c>
      <c r="D50" s="30">
        <v>160085</v>
      </c>
      <c r="E50" s="30">
        <v>5887</v>
      </c>
      <c r="F50" s="33">
        <f>293475986/1000000</f>
        <v>293.47598599999998</v>
      </c>
      <c r="G50" s="2"/>
      <c r="H50" s="2"/>
      <c r="I50" s="2"/>
      <c r="J50" s="2"/>
    </row>
    <row r="51" spans="2:10" ht="8.25" customHeight="1" x14ac:dyDescent="0.25">
      <c r="B51" s="24" t="s">
        <v>13</v>
      </c>
      <c r="C51" s="30">
        <v>839</v>
      </c>
      <c r="D51" s="30">
        <v>190298</v>
      </c>
      <c r="E51" s="30">
        <v>6945</v>
      </c>
      <c r="F51" s="33">
        <f>429725861.023229/1000000</f>
        <v>429.72586102322902</v>
      </c>
      <c r="G51" s="2"/>
      <c r="H51" s="2"/>
      <c r="I51" s="2"/>
      <c r="J51" s="2"/>
    </row>
    <row r="52" spans="2:10" ht="8.25" customHeight="1" x14ac:dyDescent="0.25">
      <c r="B52" s="24" t="s">
        <v>14</v>
      </c>
      <c r="C52" s="30">
        <v>1176</v>
      </c>
      <c r="D52" s="30">
        <v>304004</v>
      </c>
      <c r="E52" s="30">
        <v>11258.407407407407</v>
      </c>
      <c r="F52" s="33">
        <f>787366953.345849/1000000</f>
        <v>787.36695334584908</v>
      </c>
      <c r="G52" s="2"/>
      <c r="H52" s="2"/>
      <c r="I52" s="2"/>
      <c r="J52" s="2"/>
    </row>
    <row r="53" spans="2:10" ht="8.25" customHeight="1" x14ac:dyDescent="0.25">
      <c r="B53" s="26" t="s">
        <v>20</v>
      </c>
      <c r="C53" s="30"/>
      <c r="D53" s="30"/>
      <c r="E53" s="30"/>
      <c r="F53" s="33"/>
      <c r="G53" s="2"/>
      <c r="H53" s="2"/>
      <c r="I53" s="2"/>
      <c r="J53" s="2"/>
    </row>
    <row r="54" spans="2:10" ht="8.25" customHeight="1" x14ac:dyDescent="0.25">
      <c r="B54" s="24" t="s">
        <v>3</v>
      </c>
      <c r="C54" s="30">
        <v>0</v>
      </c>
      <c r="D54" s="30">
        <v>0</v>
      </c>
      <c r="E54" s="30">
        <v>0</v>
      </c>
      <c r="F54" s="34">
        <v>0</v>
      </c>
      <c r="G54" s="2"/>
      <c r="H54" s="2"/>
      <c r="I54" s="2"/>
      <c r="J54" s="2"/>
    </row>
    <row r="55" spans="2:10" ht="8.25" customHeight="1" x14ac:dyDescent="0.25">
      <c r="B55" s="24" t="s">
        <v>4</v>
      </c>
      <c r="C55" s="30">
        <v>0</v>
      </c>
      <c r="D55" s="30">
        <v>0</v>
      </c>
      <c r="E55" s="30">
        <v>0</v>
      </c>
      <c r="F55" s="34">
        <v>0</v>
      </c>
      <c r="G55" s="2"/>
      <c r="H55" s="2"/>
      <c r="I55" s="2"/>
      <c r="J55" s="2"/>
    </row>
    <row r="56" spans="2:10" ht="8.25" customHeight="1" x14ac:dyDescent="0.25">
      <c r="B56" s="24" t="s">
        <v>6</v>
      </c>
      <c r="C56" s="30">
        <v>0</v>
      </c>
      <c r="D56" s="30">
        <v>0</v>
      </c>
      <c r="E56" s="30">
        <v>0</v>
      </c>
      <c r="F56" s="34">
        <v>0</v>
      </c>
      <c r="G56" s="2"/>
      <c r="H56" s="2"/>
      <c r="I56" s="2"/>
      <c r="J56" s="2"/>
    </row>
    <row r="57" spans="2:10" ht="8.25" customHeight="1" x14ac:dyDescent="0.25">
      <c r="B57" s="24"/>
      <c r="C57" s="30">
        <v>0</v>
      </c>
      <c r="D57" s="30">
        <v>0</v>
      </c>
      <c r="E57" s="30">
        <v>0</v>
      </c>
      <c r="F57" s="34">
        <v>0</v>
      </c>
      <c r="G57" s="2"/>
      <c r="H57" s="2"/>
      <c r="I57" s="2"/>
      <c r="J57" s="2"/>
    </row>
    <row r="58" spans="2:10" ht="8.25" customHeight="1" x14ac:dyDescent="0.25">
      <c r="B58" s="24" t="s">
        <v>7</v>
      </c>
      <c r="C58" s="30">
        <v>0</v>
      </c>
      <c r="D58" s="30">
        <v>0</v>
      </c>
      <c r="E58" s="30">
        <v>0</v>
      </c>
      <c r="F58" s="34">
        <v>0</v>
      </c>
      <c r="G58" s="2"/>
      <c r="H58" s="2"/>
      <c r="I58" s="2"/>
      <c r="J58" s="2"/>
    </row>
    <row r="59" spans="2:10" ht="8.25" customHeight="1" x14ac:dyDescent="0.25">
      <c r="B59" s="24" t="s">
        <v>8</v>
      </c>
      <c r="C59" s="30">
        <v>0</v>
      </c>
      <c r="D59" s="30">
        <v>0</v>
      </c>
      <c r="E59" s="30">
        <v>0</v>
      </c>
      <c r="F59" s="34">
        <f>15825000/1000000</f>
        <v>15.824999999999999</v>
      </c>
      <c r="G59" s="2"/>
      <c r="H59" s="2"/>
      <c r="I59" s="2"/>
      <c r="J59" s="2"/>
    </row>
    <row r="60" spans="2:10" ht="8.25" customHeight="1" x14ac:dyDescent="0.25">
      <c r="B60" s="24" t="s">
        <v>9</v>
      </c>
      <c r="C60" s="30">
        <v>50</v>
      </c>
      <c r="D60" s="30">
        <v>7988</v>
      </c>
      <c r="E60" s="30">
        <v>360</v>
      </c>
      <c r="F60" s="33">
        <f>18455234/1000000</f>
        <v>18.455234000000001</v>
      </c>
      <c r="G60" s="2"/>
      <c r="H60" s="2"/>
      <c r="I60" s="2"/>
      <c r="J60" s="2"/>
    </row>
    <row r="61" spans="2:10" ht="8.25" customHeight="1" x14ac:dyDescent="0.25">
      <c r="B61" s="24" t="s">
        <v>13</v>
      </c>
      <c r="C61" s="30">
        <v>240</v>
      </c>
      <c r="D61" s="30">
        <v>18814</v>
      </c>
      <c r="E61" s="30">
        <v>815</v>
      </c>
      <c r="F61" s="33">
        <f>99068985.3804286/1000000</f>
        <v>99.0689853804286</v>
      </c>
      <c r="G61" s="2"/>
      <c r="H61" s="2"/>
      <c r="I61" s="2"/>
      <c r="J61" s="2"/>
    </row>
    <row r="62" spans="2:10" ht="8.25" customHeight="1" x14ac:dyDescent="0.25">
      <c r="B62" s="24" t="s">
        <v>14</v>
      </c>
      <c r="C62" s="30">
        <v>740</v>
      </c>
      <c r="D62" s="30">
        <v>72781</v>
      </c>
      <c r="E62" s="30">
        <v>3163.391304347826</v>
      </c>
      <c r="F62" s="33">
        <f>462977416.578121/1000000</f>
        <v>462.97741657812099</v>
      </c>
      <c r="G62" s="2"/>
      <c r="H62" s="2"/>
      <c r="I62" s="2"/>
      <c r="J62" s="2"/>
    </row>
    <row r="63" spans="2:10" ht="8.25" customHeight="1" x14ac:dyDescent="0.25">
      <c r="B63" s="26" t="s">
        <v>19</v>
      </c>
      <c r="C63" s="30"/>
      <c r="D63" s="30"/>
      <c r="E63" s="30"/>
      <c r="F63" s="33"/>
      <c r="G63" s="2"/>
      <c r="H63" s="2"/>
      <c r="I63" s="2"/>
      <c r="J63" s="2"/>
    </row>
    <row r="64" spans="2:10" ht="8.25" customHeight="1" x14ac:dyDescent="0.25">
      <c r="B64" s="24" t="s">
        <v>3</v>
      </c>
      <c r="C64" s="30">
        <v>34</v>
      </c>
      <c r="D64" s="30">
        <v>7095</v>
      </c>
      <c r="E64" s="30">
        <v>235</v>
      </c>
      <c r="F64" s="33">
        <f>6000000/1000000</f>
        <v>6</v>
      </c>
      <c r="G64" s="2"/>
      <c r="H64" s="2"/>
      <c r="I64" s="2"/>
      <c r="J64" s="2"/>
    </row>
    <row r="65" spans="2:10" ht="8.25" customHeight="1" x14ac:dyDescent="0.25">
      <c r="B65" s="24" t="s">
        <v>4</v>
      </c>
      <c r="C65" s="30">
        <v>35</v>
      </c>
      <c r="D65" s="30">
        <v>6869</v>
      </c>
      <c r="E65" s="30">
        <v>257</v>
      </c>
      <c r="F65" s="33">
        <f>7000000/1000000</f>
        <v>7</v>
      </c>
      <c r="G65" s="2"/>
      <c r="H65" s="2"/>
      <c r="I65" s="2"/>
      <c r="J65" s="2"/>
    </row>
    <row r="66" spans="2:10" ht="8.25" customHeight="1" x14ac:dyDescent="0.25">
      <c r="B66" s="24" t="s">
        <v>6</v>
      </c>
      <c r="C66" s="30">
        <v>200</v>
      </c>
      <c r="D66" s="30">
        <v>39751</v>
      </c>
      <c r="E66" s="30">
        <v>1377</v>
      </c>
      <c r="F66" s="33">
        <f>40000000/1000000</f>
        <v>40</v>
      </c>
      <c r="G66" s="2"/>
      <c r="H66" s="2"/>
      <c r="I66" s="2"/>
      <c r="J66" s="2"/>
    </row>
    <row r="67" spans="2:10" ht="8.25" customHeight="1" x14ac:dyDescent="0.25">
      <c r="B67" s="24"/>
      <c r="C67" s="30"/>
      <c r="D67" s="30"/>
      <c r="E67" s="30"/>
      <c r="F67" s="34"/>
      <c r="G67" s="2"/>
      <c r="H67" s="2"/>
      <c r="I67" s="2"/>
      <c r="J67" s="2"/>
    </row>
    <row r="68" spans="2:10" ht="8.25" customHeight="1" x14ac:dyDescent="0.25">
      <c r="B68" s="24" t="s">
        <v>7</v>
      </c>
      <c r="C68" s="30">
        <v>200</v>
      </c>
      <c r="D68" s="30">
        <v>43719.008499999996</v>
      </c>
      <c r="E68" s="30">
        <v>1429</v>
      </c>
      <c r="F68" s="34">
        <f>40275000/1000000</f>
        <v>40.274999999999999</v>
      </c>
      <c r="G68" s="2"/>
      <c r="H68" s="2"/>
      <c r="I68" s="2"/>
      <c r="J68" s="2"/>
    </row>
    <row r="69" spans="2:10" ht="8.25" customHeight="1" x14ac:dyDescent="0.25">
      <c r="B69" s="24" t="s">
        <v>8</v>
      </c>
      <c r="C69" s="30">
        <v>230</v>
      </c>
      <c r="D69" s="30">
        <v>48932</v>
      </c>
      <c r="E69" s="30">
        <v>1631</v>
      </c>
      <c r="F69" s="34">
        <f>92746600/1000000</f>
        <v>92.746600000000001</v>
      </c>
      <c r="G69" s="2"/>
      <c r="H69" s="2"/>
      <c r="I69" s="2"/>
      <c r="J69" s="2"/>
    </row>
    <row r="70" spans="2:10" ht="8.25" customHeight="1" x14ac:dyDescent="0.25">
      <c r="B70" s="24" t="s">
        <v>9</v>
      </c>
      <c r="C70" s="30">
        <v>284</v>
      </c>
      <c r="D70" s="30">
        <v>54862</v>
      </c>
      <c r="E70" s="30">
        <v>1711</v>
      </c>
      <c r="F70" s="34">
        <f>123995442/1000000</f>
        <v>123.995442</v>
      </c>
      <c r="G70" s="2"/>
      <c r="H70" s="2"/>
      <c r="I70" s="2"/>
      <c r="J70" s="2"/>
    </row>
    <row r="71" spans="2:10" ht="8.25" customHeight="1" x14ac:dyDescent="0.25">
      <c r="B71" s="24" t="s">
        <v>13</v>
      </c>
      <c r="C71" s="30">
        <v>383</v>
      </c>
      <c r="D71" s="30">
        <v>67528</v>
      </c>
      <c r="E71" s="30">
        <v>2097</v>
      </c>
      <c r="F71" s="34">
        <f>152273111.536404/1000000</f>
        <v>152.273111536404</v>
      </c>
      <c r="G71" s="2"/>
      <c r="H71" s="2"/>
      <c r="I71" s="2"/>
      <c r="J71" s="2"/>
    </row>
    <row r="72" spans="2:10" ht="8.25" customHeight="1" x14ac:dyDescent="0.25">
      <c r="B72" s="24" t="s">
        <v>14</v>
      </c>
      <c r="C72" s="30">
        <v>585</v>
      </c>
      <c r="D72" s="30">
        <v>109219</v>
      </c>
      <c r="E72" s="30">
        <v>3412.09375</v>
      </c>
      <c r="F72" s="34">
        <f>252900318.12/1000000</f>
        <v>252.90031812000001</v>
      </c>
      <c r="G72" s="2"/>
      <c r="H72" s="2"/>
      <c r="I72" s="2"/>
      <c r="J72" s="2"/>
    </row>
    <row r="73" spans="2:10" ht="8.25" customHeight="1" x14ac:dyDescent="0.25">
      <c r="B73" s="25"/>
      <c r="C73" s="35"/>
      <c r="D73" s="35"/>
      <c r="E73" s="35"/>
      <c r="F73" s="36"/>
      <c r="G73" s="2"/>
      <c r="H73" s="2"/>
      <c r="I73" s="2"/>
      <c r="J73" s="2"/>
    </row>
    <row r="74" spans="2:10" ht="3" customHeight="1" x14ac:dyDescent="0.25">
      <c r="B74" s="20"/>
      <c r="C74" s="20"/>
      <c r="D74" s="20"/>
      <c r="E74" s="21"/>
      <c r="F74" s="31"/>
      <c r="G74" s="2"/>
      <c r="H74" s="2"/>
      <c r="I74" s="2"/>
      <c r="J74" s="2"/>
    </row>
    <row r="75" spans="2:10" ht="9.6" customHeight="1" x14ac:dyDescent="0.25">
      <c r="B75" s="10" t="s">
        <v>25</v>
      </c>
      <c r="C75" s="20"/>
      <c r="D75" s="20"/>
      <c r="E75" s="21"/>
      <c r="F75" s="31"/>
      <c r="G75" s="2"/>
      <c r="H75" s="2"/>
      <c r="I75" s="2"/>
      <c r="J75" s="2"/>
    </row>
    <row r="76" spans="2:10" ht="8.25" customHeight="1" x14ac:dyDescent="0.25">
      <c r="B76" s="10" t="s">
        <v>1</v>
      </c>
      <c r="C76" s="7"/>
      <c r="D76" s="9"/>
      <c r="E76" s="9"/>
      <c r="F76" s="5"/>
      <c r="G76" s="2"/>
      <c r="H76" s="2"/>
      <c r="I76" s="2"/>
      <c r="J76" s="2"/>
    </row>
    <row r="77" spans="2:10" ht="8.25" customHeight="1" x14ac:dyDescent="0.25">
      <c r="B77" s="10" t="s">
        <v>18</v>
      </c>
      <c r="C77" s="7"/>
      <c r="D77" s="9"/>
      <c r="E77" s="9"/>
      <c r="F77" s="5"/>
      <c r="G77" s="2"/>
      <c r="H77" s="2"/>
      <c r="I77" s="2"/>
      <c r="J77" s="2"/>
    </row>
    <row r="78" spans="2:10" ht="8.25" customHeight="1" x14ac:dyDescent="0.25">
      <c r="B78" s="10" t="s">
        <v>2</v>
      </c>
      <c r="C78" s="9"/>
      <c r="D78" s="37" t="s">
        <v>22</v>
      </c>
      <c r="E78" s="37"/>
      <c r="F78" s="37"/>
      <c r="G78" s="2"/>
      <c r="H78" s="2"/>
      <c r="I78" s="2"/>
      <c r="J78" s="2"/>
    </row>
    <row r="79" spans="2:10" ht="7.5" customHeight="1" x14ac:dyDescent="0.25">
      <c r="B79" s="6"/>
      <c r="C79" s="6"/>
      <c r="D79" s="6"/>
      <c r="E79" s="6"/>
      <c r="F79" s="8"/>
      <c r="G79" s="2"/>
      <c r="H79" s="2"/>
      <c r="I79" s="2"/>
      <c r="J79" s="2"/>
    </row>
  </sheetData>
  <mergeCells count="6">
    <mergeCell ref="D78:F78"/>
    <mergeCell ref="F5:F11"/>
    <mergeCell ref="B5:B11"/>
    <mergeCell ref="C5:C11"/>
    <mergeCell ref="D5:D11"/>
    <mergeCell ref="E5:E11"/>
  </mergeCells>
  <phoneticPr fontId="0" type="noConversion"/>
  <hyperlinks>
    <hyperlink ref="D78" r:id="rId1"/>
  </hyperlinks>
  <pageMargins left="0.98425196850393704" right="0.98425196850393704" top="1.5748031496062993" bottom="0.78740157480314965" header="3.937007874015748E-2" footer="0.98425196850393704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P273</vt:lpstr>
      <vt:lpstr>'P273'!Área_de_impresión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benjamin_gonzalez</cp:lastModifiedBy>
  <cp:lastPrinted>2014-08-18T15:21:28Z</cp:lastPrinted>
  <dcterms:created xsi:type="dcterms:W3CDTF">2000-12-12T17:17:16Z</dcterms:created>
  <dcterms:modified xsi:type="dcterms:W3CDTF">2014-08-21T17:49:47Z</dcterms:modified>
</cp:coreProperties>
</file>