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32" windowWidth="4560" windowHeight="4056" tabRatio="540"/>
  </bookViews>
  <sheets>
    <sheet name="P274" sheetId="506" r:id="rId1"/>
  </sheets>
  <definedNames>
    <definedName name="_Fill" hidden="1">#REF!</definedName>
    <definedName name="A_impresión_IM">#REF!</definedName>
    <definedName name="_xlnm.Print_Area" localSheetId="0">'P274'!$B$3:$F$78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F72" i="506" l="1"/>
  <c r="F71" i="506"/>
  <c r="F70" i="506"/>
  <c r="F69" i="506"/>
  <c r="F68" i="506"/>
  <c r="F66" i="506"/>
  <c r="F65" i="506"/>
  <c r="F62" i="506"/>
  <c r="F61" i="506"/>
  <c r="F60" i="506"/>
  <c r="F59" i="506"/>
  <c r="F58" i="506"/>
  <c r="F52" i="506"/>
  <c r="F51" i="506"/>
  <c r="F50" i="506"/>
  <c r="F49" i="506"/>
  <c r="F48" i="506"/>
  <c r="F46" i="506"/>
  <c r="F45" i="506"/>
  <c r="F42" i="506" l="1"/>
  <c r="F41" i="506" l="1"/>
  <c r="F40" i="506"/>
  <c r="F39" i="506"/>
  <c r="F38" i="506"/>
  <c r="F36" i="506"/>
  <c r="F32" i="506"/>
  <c r="F31" i="506"/>
  <c r="F30" i="506"/>
  <c r="F29" i="506"/>
  <c r="F28" i="506"/>
  <c r="F26" i="506"/>
  <c r="F25" i="506"/>
  <c r="F24" i="506"/>
  <c r="F22" i="506"/>
  <c r="F21" i="506"/>
  <c r="F20" i="506"/>
  <c r="F19" i="506"/>
  <c r="F18" i="506"/>
  <c r="F16" i="506"/>
  <c r="F15" i="506"/>
  <c r="F14" i="506"/>
</calcChain>
</file>

<file path=xl/sharedStrings.xml><?xml version="1.0" encoding="utf-8"?>
<sst xmlns="http://schemas.openxmlformats.org/spreadsheetml/2006/main" count="66" uniqueCount="26">
  <si>
    <t>p/ Cifras preliminares.</t>
  </si>
  <si>
    <t>Fuente: Secretaría de Educación Pública.</t>
  </si>
  <si>
    <t>2007-2008</t>
  </si>
  <si>
    <t>2008-2009</t>
  </si>
  <si>
    <t>Entidad                      federativa /                ciclos escolares</t>
  </si>
  <si>
    <t>2009-2010</t>
  </si>
  <si>
    <t>2010-2011</t>
  </si>
  <si>
    <t>2011-2012</t>
  </si>
  <si>
    <t>(Continuación)</t>
  </si>
  <si>
    <t>2012-2013</t>
  </si>
  <si>
    <t>Nayarit</t>
  </si>
  <si>
    <t>2013-2014</t>
  </si>
  <si>
    <t>Nuevo León</t>
  </si>
  <si>
    <t>Oaxaca</t>
  </si>
  <si>
    <t>2014-2015</t>
  </si>
  <si>
    <t>Alumnos                                               (Número)</t>
  </si>
  <si>
    <t>Docentes</t>
  </si>
  <si>
    <t>Inversión                                              (Millones de pesos)</t>
  </si>
  <si>
    <t>e/ Cifras estimadas.</t>
  </si>
  <si>
    <t>Puebla</t>
  </si>
  <si>
    <t>Querétaro</t>
  </si>
  <si>
    <t>Quintana Roo</t>
  </si>
  <si>
    <t xml:space="preserve">http://www.sep.gob.mx/es/sep1/sep1_Estadisticas
</t>
  </si>
  <si>
    <t>Programa Escuelas de Tiempo Completo por entidad federativa</t>
  </si>
  <si>
    <t>Escuelas primarias                             (Número)</t>
  </si>
  <si>
    <t>1/ Los estados que no presentan información en algún ciclo escolar, se debe a que su incorporación al programa en sus inicios, fue voluntaria.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</si>
</sst>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,##0"/>
    <numFmt numFmtId="165" formatCode="###\ ###\ ##0;\-###,###,##0_)\ "/>
    <numFmt numFmtId="166" formatCode="###,###,##0.0;\-###,###,##0.0_)\ "/>
    <numFmt numFmtId="167" formatCode="&quot;$&quot;#,##0.00"/>
    <numFmt numFmtId="168" formatCode="#\ ##0.0"/>
  </numFmts>
  <fonts count="18" x14ac:knownFonts="1">
    <font>
      <sz val="10"/>
      <name val="Arial"/>
    </font>
    <font>
      <b/>
      <sz val="18"/>
      <name val="Arial"/>
      <family val="2"/>
    </font>
    <font>
      <u/>
      <sz val="14.4"/>
      <color indexed="12"/>
      <name val="Helv"/>
    </font>
    <font>
      <sz val="10"/>
      <name val="Arial"/>
      <family val="2"/>
    </font>
    <font>
      <sz val="7"/>
      <name val="Arial"/>
      <family val="2"/>
    </font>
    <font>
      <sz val="7"/>
      <name val="Soberana Sans"/>
      <family val="3"/>
    </font>
    <font>
      <sz val="7"/>
      <name val="Soberana Sans Light"/>
      <family val="3"/>
    </font>
    <font>
      <sz val="5.5"/>
      <name val="Soberana Sans Light"/>
      <family val="3"/>
    </font>
    <font>
      <sz val="11"/>
      <name val="Soberana Sans Light"/>
      <family val="3"/>
    </font>
    <font>
      <b/>
      <i/>
      <sz val="11"/>
      <name val="Soberana Sans Light"/>
      <family val="3"/>
    </font>
    <font>
      <b/>
      <i/>
      <sz val="8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sz val="10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u/>
      <sz val="5.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left"/>
    </xf>
    <xf numFmtId="0" fontId="12" fillId="0" borderId="0" xfId="0" applyFont="1" applyAlignment="1">
      <alignment horizontal="right" vertical="top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/>
    <xf numFmtId="0" fontId="6" fillId="0" borderId="0" xfId="0" applyFont="1" applyBorder="1"/>
    <xf numFmtId="0" fontId="6" fillId="0" borderId="0" xfId="0" applyFont="1" applyFill="1"/>
    <xf numFmtId="0" fontId="6" fillId="0" borderId="0" xfId="0" applyFont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165" fontId="16" fillId="3" borderId="1" xfId="0" applyNumberFormat="1" applyFont="1" applyFill="1" applyBorder="1" applyAlignment="1">
      <alignment vertical="center"/>
    </xf>
    <xf numFmtId="165" fontId="16" fillId="3" borderId="0" xfId="0" applyNumberFormat="1" applyFont="1" applyFill="1" applyBorder="1" applyAlignment="1">
      <alignment vertical="center"/>
    </xf>
    <xf numFmtId="165" fontId="16" fillId="3" borderId="0" xfId="0" applyNumberFormat="1" applyFont="1" applyFill="1" applyBorder="1" applyAlignment="1">
      <alignment horizontal="right" vertical="center"/>
    </xf>
    <xf numFmtId="166" fontId="16" fillId="3" borderId="0" xfId="0" applyNumberFormat="1" applyFont="1" applyFill="1" applyBorder="1" applyAlignment="1">
      <alignment vertical="center"/>
    </xf>
    <xf numFmtId="167" fontId="16" fillId="3" borderId="1" xfId="0" applyNumberFormat="1" applyFont="1" applyFill="1" applyBorder="1" applyAlignment="1">
      <alignment vertical="center"/>
    </xf>
    <xf numFmtId="165" fontId="16" fillId="3" borderId="3" xfId="0" applyNumberFormat="1" applyFont="1" applyFill="1" applyBorder="1" applyAlignment="1">
      <alignment vertical="center"/>
    </xf>
    <xf numFmtId="167" fontId="16" fillId="3" borderId="3" xfId="0" applyNumberFormat="1" applyFont="1" applyFill="1" applyBorder="1" applyAlignment="1">
      <alignment vertical="center"/>
    </xf>
    <xf numFmtId="167" fontId="16" fillId="0" borderId="1" xfId="0" applyNumberFormat="1" applyFont="1" applyFill="1" applyBorder="1" applyAlignment="1">
      <alignment vertical="center"/>
    </xf>
    <xf numFmtId="168" fontId="16" fillId="0" borderId="1" xfId="0" applyNumberFormat="1" applyFont="1" applyFill="1" applyBorder="1" applyAlignment="1">
      <alignment vertical="center"/>
    </xf>
    <xf numFmtId="168" fontId="16" fillId="3" borderId="1" xfId="0" applyNumberFormat="1" applyFont="1" applyFill="1" applyBorder="1" applyAlignment="1">
      <alignment vertical="center"/>
    </xf>
    <xf numFmtId="165" fontId="16" fillId="0" borderId="1" xfId="0" applyNumberFormat="1" applyFont="1" applyFill="1" applyBorder="1" applyAlignment="1">
      <alignment vertical="center"/>
    </xf>
    <xf numFmtId="165" fontId="16" fillId="3" borderId="2" xfId="0" applyNumberFormat="1" applyFont="1" applyFill="1" applyBorder="1" applyAlignment="1">
      <alignment vertical="center"/>
    </xf>
    <xf numFmtId="168" fontId="16" fillId="3" borderId="2" xfId="0" applyNumberFormat="1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7" fillId="0" borderId="0" xfId="1" applyFont="1" applyAlignment="1" applyProtection="1">
      <alignment horizontal="right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588114</xdr:colOff>
      <xdr:row>39</xdr:row>
      <xdr:rowOff>54228</xdr:rowOff>
    </xdr:from>
    <xdr:to>
      <xdr:col>2</xdr:col>
      <xdr:colOff>97211</xdr:colOff>
      <xdr:row>48</xdr:row>
      <xdr:rowOff>0</xdr:rowOff>
    </xdr:to>
    <xdr:sp macro="" textlink="">
      <xdr:nvSpPr>
        <xdr:cNvPr id="4" name="Texto 1"/>
        <xdr:cNvSpPr txBox="1">
          <a:spLocks noChangeArrowheads="1"/>
        </xdr:cNvSpPr>
      </xdr:nvSpPr>
      <xdr:spPr bwMode="auto">
        <a:xfrm>
          <a:off x="1381864" y="4035678"/>
          <a:ext cx="296497" cy="86017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588601</xdr:colOff>
      <xdr:row>40</xdr:row>
      <xdr:rowOff>59600</xdr:rowOff>
    </xdr:from>
    <xdr:to>
      <xdr:col>2</xdr:col>
      <xdr:colOff>97698</xdr:colOff>
      <xdr:row>42</xdr:row>
      <xdr:rowOff>88900</xdr:rowOff>
    </xdr:to>
    <xdr:sp macro="" textlink="">
      <xdr:nvSpPr>
        <xdr:cNvPr id="5" name="Texto 1"/>
        <xdr:cNvSpPr txBox="1">
          <a:spLocks noChangeArrowheads="1"/>
        </xdr:cNvSpPr>
      </xdr:nvSpPr>
      <xdr:spPr bwMode="auto">
        <a:xfrm>
          <a:off x="1382351" y="4142650"/>
          <a:ext cx="296497" cy="232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605213</xdr:colOff>
      <xdr:row>29</xdr:row>
      <xdr:rowOff>57648</xdr:rowOff>
    </xdr:from>
    <xdr:to>
      <xdr:col>2</xdr:col>
      <xdr:colOff>114310</xdr:colOff>
      <xdr:row>31</xdr:row>
      <xdr:rowOff>95502</xdr:rowOff>
    </xdr:to>
    <xdr:sp macro="" textlink="">
      <xdr:nvSpPr>
        <xdr:cNvPr id="6" name="Texto 1"/>
        <xdr:cNvSpPr txBox="1">
          <a:spLocks noChangeArrowheads="1"/>
        </xdr:cNvSpPr>
      </xdr:nvSpPr>
      <xdr:spPr bwMode="auto">
        <a:xfrm>
          <a:off x="1398963" y="3099298"/>
          <a:ext cx="296497" cy="2410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603748</xdr:colOff>
      <xdr:row>20</xdr:row>
      <xdr:rowOff>55203</xdr:rowOff>
    </xdr:from>
    <xdr:to>
      <xdr:col>2</xdr:col>
      <xdr:colOff>112845</xdr:colOff>
      <xdr:row>21</xdr:row>
      <xdr:rowOff>76207</xdr:rowOff>
    </xdr:to>
    <xdr:sp macro="" textlink="">
      <xdr:nvSpPr>
        <xdr:cNvPr id="8" name="Texto 1"/>
        <xdr:cNvSpPr txBox="1">
          <a:spLocks noChangeArrowheads="1"/>
        </xdr:cNvSpPr>
      </xdr:nvSpPr>
      <xdr:spPr bwMode="auto">
        <a:xfrm>
          <a:off x="1397498" y="2258653"/>
          <a:ext cx="296497" cy="12260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604724</xdr:colOff>
      <xdr:row>30</xdr:row>
      <xdr:rowOff>61066</xdr:rowOff>
    </xdr:from>
    <xdr:to>
      <xdr:col>2</xdr:col>
      <xdr:colOff>113821</xdr:colOff>
      <xdr:row>31</xdr:row>
      <xdr:rowOff>82068</xdr:rowOff>
    </xdr:to>
    <xdr:sp macro="" textlink="">
      <xdr:nvSpPr>
        <xdr:cNvPr id="9" name="Texto 1"/>
        <xdr:cNvSpPr txBox="1">
          <a:spLocks noChangeArrowheads="1"/>
        </xdr:cNvSpPr>
      </xdr:nvSpPr>
      <xdr:spPr bwMode="auto">
        <a:xfrm>
          <a:off x="1398474" y="3204316"/>
          <a:ext cx="296497" cy="12260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597886</xdr:colOff>
      <xdr:row>19</xdr:row>
      <xdr:rowOff>53252</xdr:rowOff>
    </xdr:from>
    <xdr:to>
      <xdr:col>2</xdr:col>
      <xdr:colOff>106983</xdr:colOff>
      <xdr:row>20</xdr:row>
      <xdr:rowOff>82550</xdr:rowOff>
    </xdr:to>
    <xdr:sp macro="" textlink="">
      <xdr:nvSpPr>
        <xdr:cNvPr id="13" name="Texto 1"/>
        <xdr:cNvSpPr txBox="1">
          <a:spLocks noChangeArrowheads="1"/>
        </xdr:cNvSpPr>
      </xdr:nvSpPr>
      <xdr:spPr bwMode="auto">
        <a:xfrm>
          <a:off x="1391636" y="2155102"/>
          <a:ext cx="296497" cy="13089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0" name="Text Box 268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1" name="Text Box 268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2" name="Text Box 135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4" name="Text Box 135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5" name="Text Box 288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6" name="Text Box 38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7" name="Text Box 39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64</xdr:row>
      <xdr:rowOff>0</xdr:rowOff>
    </xdr:from>
    <xdr:to>
      <xdr:col>2</xdr:col>
      <xdr:colOff>0</xdr:colOff>
      <xdr:row>64</xdr:row>
      <xdr:rowOff>0</xdr:rowOff>
    </xdr:to>
    <xdr:sp macro="" textlink="">
      <xdr:nvSpPr>
        <xdr:cNvPr id="18" name="Text Box 409"/>
        <xdr:cNvSpPr txBox="1">
          <a:spLocks noChangeArrowheads="1"/>
        </xdr:cNvSpPr>
      </xdr:nvSpPr>
      <xdr:spPr bwMode="auto">
        <a:xfrm>
          <a:off x="1230630" y="35433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65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19" name="Text Box 410"/>
        <xdr:cNvSpPr txBox="1">
          <a:spLocks noChangeArrowheads="1"/>
        </xdr:cNvSpPr>
      </xdr:nvSpPr>
      <xdr:spPr bwMode="auto">
        <a:xfrm>
          <a:off x="3234690" y="36423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64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20" name="Text Box 411"/>
        <xdr:cNvSpPr txBox="1">
          <a:spLocks noChangeArrowheads="1"/>
        </xdr:cNvSpPr>
      </xdr:nvSpPr>
      <xdr:spPr bwMode="auto">
        <a:xfrm>
          <a:off x="3234690" y="35433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21" name="Text Box 288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22" name="Text Box 38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23" name="Text Box 39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64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24" name="Text Box 411"/>
        <xdr:cNvSpPr txBox="1">
          <a:spLocks noChangeArrowheads="1"/>
        </xdr:cNvSpPr>
      </xdr:nvSpPr>
      <xdr:spPr bwMode="auto">
        <a:xfrm>
          <a:off x="3234690" y="35433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25" name="Text Box 288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26" name="Text Box 38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27" name="Text Box 39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64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28" name="Text Box 411"/>
        <xdr:cNvSpPr txBox="1">
          <a:spLocks noChangeArrowheads="1"/>
        </xdr:cNvSpPr>
      </xdr:nvSpPr>
      <xdr:spPr bwMode="auto">
        <a:xfrm>
          <a:off x="3234690" y="35433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29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30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31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32" name="Text Box 13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33" name="Text Box 13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34" name="Text Box 13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35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36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37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38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39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40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41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42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43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587867</xdr:colOff>
      <xdr:row>69</xdr:row>
      <xdr:rowOff>55448</xdr:rowOff>
    </xdr:from>
    <xdr:to>
      <xdr:col>2</xdr:col>
      <xdr:colOff>111617</xdr:colOff>
      <xdr:row>71</xdr:row>
      <xdr:rowOff>69850</xdr:rowOff>
    </xdr:to>
    <xdr:sp macro="" textlink="">
      <xdr:nvSpPr>
        <xdr:cNvPr id="44" name="Texto 1"/>
        <xdr:cNvSpPr txBox="1">
          <a:spLocks noChangeArrowheads="1"/>
        </xdr:cNvSpPr>
      </xdr:nvSpPr>
      <xdr:spPr bwMode="auto">
        <a:xfrm>
          <a:off x="1381617" y="7084898"/>
          <a:ext cx="311150" cy="21760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585669</xdr:colOff>
      <xdr:row>70</xdr:row>
      <xdr:rowOff>66439</xdr:rowOff>
    </xdr:from>
    <xdr:to>
      <xdr:col>2</xdr:col>
      <xdr:colOff>109419</xdr:colOff>
      <xdr:row>71</xdr:row>
      <xdr:rowOff>88900</xdr:rowOff>
    </xdr:to>
    <xdr:sp macro="" textlink="">
      <xdr:nvSpPr>
        <xdr:cNvPr id="45" name="Texto 1"/>
        <xdr:cNvSpPr txBox="1">
          <a:spLocks noChangeArrowheads="1"/>
        </xdr:cNvSpPr>
      </xdr:nvSpPr>
      <xdr:spPr bwMode="auto">
        <a:xfrm>
          <a:off x="1379419" y="7197489"/>
          <a:ext cx="311150" cy="12406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46" name="Text Box 13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47" name="Text Box 13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48" name="Text Box 13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49" name="Text Box 288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50" name="Text Box 38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51" name="Text Box 39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64</xdr:row>
      <xdr:rowOff>0</xdr:rowOff>
    </xdr:from>
    <xdr:to>
      <xdr:col>2</xdr:col>
      <xdr:colOff>0</xdr:colOff>
      <xdr:row>64</xdr:row>
      <xdr:rowOff>0</xdr:rowOff>
    </xdr:to>
    <xdr:sp macro="" textlink="">
      <xdr:nvSpPr>
        <xdr:cNvPr id="52" name="Text Box 409"/>
        <xdr:cNvSpPr txBox="1">
          <a:spLocks noChangeArrowheads="1"/>
        </xdr:cNvSpPr>
      </xdr:nvSpPr>
      <xdr:spPr bwMode="auto">
        <a:xfrm>
          <a:off x="1230630" y="35433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65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53" name="Text Box 410"/>
        <xdr:cNvSpPr txBox="1">
          <a:spLocks noChangeArrowheads="1"/>
        </xdr:cNvSpPr>
      </xdr:nvSpPr>
      <xdr:spPr bwMode="auto">
        <a:xfrm>
          <a:off x="3234690" y="36423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64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54" name="Text Box 411"/>
        <xdr:cNvSpPr txBox="1">
          <a:spLocks noChangeArrowheads="1"/>
        </xdr:cNvSpPr>
      </xdr:nvSpPr>
      <xdr:spPr bwMode="auto">
        <a:xfrm>
          <a:off x="3234690" y="35433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55" name="Text Box 288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56" name="Text Box 38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57" name="Text Box 39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64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58" name="Text Box 411"/>
        <xdr:cNvSpPr txBox="1">
          <a:spLocks noChangeArrowheads="1"/>
        </xdr:cNvSpPr>
      </xdr:nvSpPr>
      <xdr:spPr bwMode="auto">
        <a:xfrm>
          <a:off x="3234690" y="35433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59" name="Text Box 288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60" name="Text Box 38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61" name="Text Box 39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64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62" name="Text Box 411"/>
        <xdr:cNvSpPr txBox="1">
          <a:spLocks noChangeArrowheads="1"/>
        </xdr:cNvSpPr>
      </xdr:nvSpPr>
      <xdr:spPr bwMode="auto">
        <a:xfrm>
          <a:off x="3234690" y="35433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63" name="Text Box 282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64" name="Text Box 282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65" name="Text Box 268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66" name="Text Box 268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67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68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69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70" name="Text Box 135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71" name="Text Box 135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72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73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74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75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76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77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78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79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80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81" name="Text Box 288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82" name="Text Box 38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83" name="Text Box 39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64</xdr:row>
      <xdr:rowOff>0</xdr:rowOff>
    </xdr:from>
    <xdr:to>
      <xdr:col>2</xdr:col>
      <xdr:colOff>0</xdr:colOff>
      <xdr:row>64</xdr:row>
      <xdr:rowOff>0</xdr:rowOff>
    </xdr:to>
    <xdr:sp macro="" textlink="">
      <xdr:nvSpPr>
        <xdr:cNvPr id="84" name="Text Box 409"/>
        <xdr:cNvSpPr txBox="1">
          <a:spLocks noChangeArrowheads="1"/>
        </xdr:cNvSpPr>
      </xdr:nvSpPr>
      <xdr:spPr bwMode="auto">
        <a:xfrm>
          <a:off x="1230630" y="35433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65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85" name="Text Box 410"/>
        <xdr:cNvSpPr txBox="1">
          <a:spLocks noChangeArrowheads="1"/>
        </xdr:cNvSpPr>
      </xdr:nvSpPr>
      <xdr:spPr bwMode="auto">
        <a:xfrm>
          <a:off x="3234690" y="36423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64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86" name="Text Box 411"/>
        <xdr:cNvSpPr txBox="1">
          <a:spLocks noChangeArrowheads="1"/>
        </xdr:cNvSpPr>
      </xdr:nvSpPr>
      <xdr:spPr bwMode="auto">
        <a:xfrm>
          <a:off x="3234690" y="35433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87" name="Text Box 288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88" name="Text Box 38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89" name="Text Box 39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64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90" name="Text Box 411"/>
        <xdr:cNvSpPr txBox="1">
          <a:spLocks noChangeArrowheads="1"/>
        </xdr:cNvSpPr>
      </xdr:nvSpPr>
      <xdr:spPr bwMode="auto">
        <a:xfrm>
          <a:off x="3234690" y="35433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91" name="Text Box 288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92" name="Text Box 38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93" name="Text Box 39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64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94" name="Text Box 411"/>
        <xdr:cNvSpPr txBox="1">
          <a:spLocks noChangeArrowheads="1"/>
        </xdr:cNvSpPr>
      </xdr:nvSpPr>
      <xdr:spPr bwMode="auto">
        <a:xfrm>
          <a:off x="3234690" y="35433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95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96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97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98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99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00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01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02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03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04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05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06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07" name="Text Box 282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08" name="Text Box 282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09" name="Text Box 268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10" name="Text Box 268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11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12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13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14" name="Text Box 135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15" name="Text Box 135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16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17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18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19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20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21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22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23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24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25" name="Text Box 288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26" name="Text Box 38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27" name="Text Box 39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64</xdr:row>
      <xdr:rowOff>0</xdr:rowOff>
    </xdr:from>
    <xdr:to>
      <xdr:col>2</xdr:col>
      <xdr:colOff>0</xdr:colOff>
      <xdr:row>64</xdr:row>
      <xdr:rowOff>0</xdr:rowOff>
    </xdr:to>
    <xdr:sp macro="" textlink="">
      <xdr:nvSpPr>
        <xdr:cNvPr id="128" name="Text Box 409"/>
        <xdr:cNvSpPr txBox="1">
          <a:spLocks noChangeArrowheads="1"/>
        </xdr:cNvSpPr>
      </xdr:nvSpPr>
      <xdr:spPr bwMode="auto">
        <a:xfrm>
          <a:off x="1230630" y="35433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65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129" name="Text Box 410"/>
        <xdr:cNvSpPr txBox="1">
          <a:spLocks noChangeArrowheads="1"/>
        </xdr:cNvSpPr>
      </xdr:nvSpPr>
      <xdr:spPr bwMode="auto">
        <a:xfrm>
          <a:off x="3234690" y="36423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64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30" name="Text Box 411"/>
        <xdr:cNvSpPr txBox="1">
          <a:spLocks noChangeArrowheads="1"/>
        </xdr:cNvSpPr>
      </xdr:nvSpPr>
      <xdr:spPr bwMode="auto">
        <a:xfrm>
          <a:off x="3234690" y="35433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31" name="Text Box 288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32" name="Text Box 38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33" name="Text Box 39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64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34" name="Text Box 411"/>
        <xdr:cNvSpPr txBox="1">
          <a:spLocks noChangeArrowheads="1"/>
        </xdr:cNvSpPr>
      </xdr:nvSpPr>
      <xdr:spPr bwMode="auto">
        <a:xfrm>
          <a:off x="3234690" y="35433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35" name="Text Box 288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36" name="Text Box 38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37" name="Text Box 39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64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38" name="Text Box 411"/>
        <xdr:cNvSpPr txBox="1">
          <a:spLocks noChangeArrowheads="1"/>
        </xdr:cNvSpPr>
      </xdr:nvSpPr>
      <xdr:spPr bwMode="auto">
        <a:xfrm>
          <a:off x="3234690" y="35433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39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40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41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42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43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44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45" name="Text Box 243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46" name="Text Box 269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47" name="Text Box 361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48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49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50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51" name="Text Box 292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52" name="Text Box 292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53" name="Text Box 282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54" name="Text Box 282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55" name="Text Box 135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56" name="Text Box 135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57" name="Text Box 268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58" name="Text Box 268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59" name="Text Box 135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60" name="Text Box 135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61" name="Text Box 268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62</xdr:row>
      <xdr:rowOff>66675</xdr:rowOff>
    </xdr:from>
    <xdr:to>
      <xdr:col>4</xdr:col>
      <xdr:colOff>28575</xdr:colOff>
      <xdr:row>63</xdr:row>
      <xdr:rowOff>0</xdr:rowOff>
    </xdr:to>
    <xdr:sp macro="" textlink="">
      <xdr:nvSpPr>
        <xdr:cNvPr id="162" name="Text Box 268"/>
        <xdr:cNvSpPr txBox="1">
          <a:spLocks noChangeArrowheads="1"/>
        </xdr:cNvSpPr>
      </xdr:nvSpPr>
      <xdr:spPr bwMode="auto">
        <a:xfrm>
          <a:off x="3234690" y="34118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63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64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65" name="Text Box 31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66" name="Text Box 13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67" name="Text Box 13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64</xdr:row>
      <xdr:rowOff>0</xdr:rowOff>
    </xdr:to>
    <xdr:sp macro="" textlink="">
      <xdr:nvSpPr>
        <xdr:cNvPr id="168" name="Text Box 135"/>
        <xdr:cNvSpPr txBox="1">
          <a:spLocks noChangeArrowheads="1"/>
        </xdr:cNvSpPr>
      </xdr:nvSpPr>
      <xdr:spPr bwMode="auto">
        <a:xfrm>
          <a:off x="3234690" y="34442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42</xdr:row>
      <xdr:rowOff>66675</xdr:rowOff>
    </xdr:from>
    <xdr:to>
      <xdr:col>4</xdr:col>
      <xdr:colOff>28575</xdr:colOff>
      <xdr:row>43</xdr:row>
      <xdr:rowOff>0</xdr:rowOff>
    </xdr:to>
    <xdr:sp macro="" textlink="">
      <xdr:nvSpPr>
        <xdr:cNvPr id="169" name="Text Box 268"/>
        <xdr:cNvSpPr txBox="1">
          <a:spLocks noChangeArrowheads="1"/>
        </xdr:cNvSpPr>
      </xdr:nvSpPr>
      <xdr:spPr bwMode="auto">
        <a:xfrm>
          <a:off x="3234690" y="1560195"/>
          <a:ext cx="847725" cy="552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42</xdr:row>
      <xdr:rowOff>66675</xdr:rowOff>
    </xdr:from>
    <xdr:to>
      <xdr:col>4</xdr:col>
      <xdr:colOff>28575</xdr:colOff>
      <xdr:row>43</xdr:row>
      <xdr:rowOff>0</xdr:rowOff>
    </xdr:to>
    <xdr:sp macro="" textlink="">
      <xdr:nvSpPr>
        <xdr:cNvPr id="170" name="Text Box 268"/>
        <xdr:cNvSpPr txBox="1">
          <a:spLocks noChangeArrowheads="1"/>
        </xdr:cNvSpPr>
      </xdr:nvSpPr>
      <xdr:spPr bwMode="auto">
        <a:xfrm>
          <a:off x="3234690" y="1560195"/>
          <a:ext cx="847725" cy="552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71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72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73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42</xdr:row>
      <xdr:rowOff>66675</xdr:rowOff>
    </xdr:from>
    <xdr:to>
      <xdr:col>4</xdr:col>
      <xdr:colOff>28575</xdr:colOff>
      <xdr:row>43</xdr:row>
      <xdr:rowOff>0</xdr:rowOff>
    </xdr:to>
    <xdr:sp macro="" textlink="">
      <xdr:nvSpPr>
        <xdr:cNvPr id="174" name="Text Box 282"/>
        <xdr:cNvSpPr txBox="1">
          <a:spLocks noChangeArrowheads="1"/>
        </xdr:cNvSpPr>
      </xdr:nvSpPr>
      <xdr:spPr bwMode="auto">
        <a:xfrm>
          <a:off x="3234690" y="1560195"/>
          <a:ext cx="847725" cy="552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42</xdr:row>
      <xdr:rowOff>66675</xdr:rowOff>
    </xdr:from>
    <xdr:to>
      <xdr:col>4</xdr:col>
      <xdr:colOff>28575</xdr:colOff>
      <xdr:row>43</xdr:row>
      <xdr:rowOff>0</xdr:rowOff>
    </xdr:to>
    <xdr:sp macro="" textlink="">
      <xdr:nvSpPr>
        <xdr:cNvPr id="175" name="Text Box 282"/>
        <xdr:cNvSpPr txBox="1">
          <a:spLocks noChangeArrowheads="1"/>
        </xdr:cNvSpPr>
      </xdr:nvSpPr>
      <xdr:spPr bwMode="auto">
        <a:xfrm>
          <a:off x="3234690" y="1560195"/>
          <a:ext cx="847725" cy="552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76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77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78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79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80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81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82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83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84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85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86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87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88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89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90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91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92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93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44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194" name="Text Box 409"/>
        <xdr:cNvSpPr txBox="1">
          <a:spLocks noChangeArrowheads="1"/>
        </xdr:cNvSpPr>
      </xdr:nvSpPr>
      <xdr:spPr bwMode="auto">
        <a:xfrm>
          <a:off x="1230630" y="17145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45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195" name="Text Box 410"/>
        <xdr:cNvSpPr txBox="1">
          <a:spLocks noChangeArrowheads="1"/>
        </xdr:cNvSpPr>
      </xdr:nvSpPr>
      <xdr:spPr bwMode="auto">
        <a:xfrm>
          <a:off x="3234690" y="1813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96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97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98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199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00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01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02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03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04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05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06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07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42</xdr:row>
      <xdr:rowOff>66675</xdr:rowOff>
    </xdr:from>
    <xdr:to>
      <xdr:col>4</xdr:col>
      <xdr:colOff>28575</xdr:colOff>
      <xdr:row>43</xdr:row>
      <xdr:rowOff>0</xdr:rowOff>
    </xdr:to>
    <xdr:sp macro="" textlink="">
      <xdr:nvSpPr>
        <xdr:cNvPr id="208" name="Text Box 135"/>
        <xdr:cNvSpPr txBox="1">
          <a:spLocks noChangeArrowheads="1"/>
        </xdr:cNvSpPr>
      </xdr:nvSpPr>
      <xdr:spPr bwMode="auto">
        <a:xfrm>
          <a:off x="3234690" y="1560195"/>
          <a:ext cx="847725" cy="552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42</xdr:row>
      <xdr:rowOff>66675</xdr:rowOff>
    </xdr:from>
    <xdr:to>
      <xdr:col>4</xdr:col>
      <xdr:colOff>28575</xdr:colOff>
      <xdr:row>43</xdr:row>
      <xdr:rowOff>0</xdr:rowOff>
    </xdr:to>
    <xdr:sp macro="" textlink="">
      <xdr:nvSpPr>
        <xdr:cNvPr id="209" name="Text Box 135"/>
        <xdr:cNvSpPr txBox="1">
          <a:spLocks noChangeArrowheads="1"/>
        </xdr:cNvSpPr>
      </xdr:nvSpPr>
      <xdr:spPr bwMode="auto">
        <a:xfrm>
          <a:off x="3234690" y="1560195"/>
          <a:ext cx="847725" cy="552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10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11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12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13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14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15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16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17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18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19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20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21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22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23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24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44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225" name="Text Box 409"/>
        <xdr:cNvSpPr txBox="1">
          <a:spLocks noChangeArrowheads="1"/>
        </xdr:cNvSpPr>
      </xdr:nvSpPr>
      <xdr:spPr bwMode="auto">
        <a:xfrm>
          <a:off x="1230630" y="17145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45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226" name="Text Box 410"/>
        <xdr:cNvSpPr txBox="1">
          <a:spLocks noChangeArrowheads="1"/>
        </xdr:cNvSpPr>
      </xdr:nvSpPr>
      <xdr:spPr bwMode="auto">
        <a:xfrm>
          <a:off x="3234690" y="1813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27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28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29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30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31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32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33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34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35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36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37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38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39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40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41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42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43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44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45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46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47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48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49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50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42</xdr:row>
      <xdr:rowOff>66675</xdr:rowOff>
    </xdr:from>
    <xdr:to>
      <xdr:col>4</xdr:col>
      <xdr:colOff>28575</xdr:colOff>
      <xdr:row>43</xdr:row>
      <xdr:rowOff>0</xdr:rowOff>
    </xdr:to>
    <xdr:sp macro="" textlink="">
      <xdr:nvSpPr>
        <xdr:cNvPr id="251" name="Text Box 135"/>
        <xdr:cNvSpPr txBox="1">
          <a:spLocks noChangeArrowheads="1"/>
        </xdr:cNvSpPr>
      </xdr:nvSpPr>
      <xdr:spPr bwMode="auto">
        <a:xfrm>
          <a:off x="3234690" y="1560195"/>
          <a:ext cx="847725" cy="552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42</xdr:row>
      <xdr:rowOff>66675</xdr:rowOff>
    </xdr:from>
    <xdr:to>
      <xdr:col>4</xdr:col>
      <xdr:colOff>28575</xdr:colOff>
      <xdr:row>43</xdr:row>
      <xdr:rowOff>0</xdr:rowOff>
    </xdr:to>
    <xdr:sp macro="" textlink="">
      <xdr:nvSpPr>
        <xdr:cNvPr id="252" name="Text Box 135"/>
        <xdr:cNvSpPr txBox="1">
          <a:spLocks noChangeArrowheads="1"/>
        </xdr:cNvSpPr>
      </xdr:nvSpPr>
      <xdr:spPr bwMode="auto">
        <a:xfrm>
          <a:off x="3234690" y="1560195"/>
          <a:ext cx="847725" cy="552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53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54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55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56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57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58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59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60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61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62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63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64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65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66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67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44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268" name="Text Box 409"/>
        <xdr:cNvSpPr txBox="1">
          <a:spLocks noChangeArrowheads="1"/>
        </xdr:cNvSpPr>
      </xdr:nvSpPr>
      <xdr:spPr bwMode="auto">
        <a:xfrm>
          <a:off x="1230630" y="17145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45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269" name="Text Box 410"/>
        <xdr:cNvSpPr txBox="1">
          <a:spLocks noChangeArrowheads="1"/>
        </xdr:cNvSpPr>
      </xdr:nvSpPr>
      <xdr:spPr bwMode="auto">
        <a:xfrm>
          <a:off x="3234690" y="1813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70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71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72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73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74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75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76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77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78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79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80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81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82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83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84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85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86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87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88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89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90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91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92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93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42</xdr:row>
      <xdr:rowOff>66675</xdr:rowOff>
    </xdr:from>
    <xdr:to>
      <xdr:col>4</xdr:col>
      <xdr:colOff>28575</xdr:colOff>
      <xdr:row>43</xdr:row>
      <xdr:rowOff>0</xdr:rowOff>
    </xdr:to>
    <xdr:sp macro="" textlink="">
      <xdr:nvSpPr>
        <xdr:cNvPr id="294" name="Text Box 268"/>
        <xdr:cNvSpPr txBox="1">
          <a:spLocks noChangeArrowheads="1"/>
        </xdr:cNvSpPr>
      </xdr:nvSpPr>
      <xdr:spPr bwMode="auto">
        <a:xfrm>
          <a:off x="3234690" y="1560195"/>
          <a:ext cx="847725" cy="552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42</xdr:row>
      <xdr:rowOff>66675</xdr:rowOff>
    </xdr:from>
    <xdr:to>
      <xdr:col>4</xdr:col>
      <xdr:colOff>28575</xdr:colOff>
      <xdr:row>43</xdr:row>
      <xdr:rowOff>0</xdr:rowOff>
    </xdr:to>
    <xdr:sp macro="" textlink="">
      <xdr:nvSpPr>
        <xdr:cNvPr id="295" name="Text Box 268"/>
        <xdr:cNvSpPr txBox="1">
          <a:spLocks noChangeArrowheads="1"/>
        </xdr:cNvSpPr>
      </xdr:nvSpPr>
      <xdr:spPr bwMode="auto">
        <a:xfrm>
          <a:off x="3234690" y="1560195"/>
          <a:ext cx="847725" cy="552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42</xdr:row>
      <xdr:rowOff>66675</xdr:rowOff>
    </xdr:from>
    <xdr:to>
      <xdr:col>4</xdr:col>
      <xdr:colOff>28575</xdr:colOff>
      <xdr:row>43</xdr:row>
      <xdr:rowOff>0</xdr:rowOff>
    </xdr:to>
    <xdr:sp macro="" textlink="">
      <xdr:nvSpPr>
        <xdr:cNvPr id="296" name="Text Box 135"/>
        <xdr:cNvSpPr txBox="1">
          <a:spLocks noChangeArrowheads="1"/>
        </xdr:cNvSpPr>
      </xdr:nvSpPr>
      <xdr:spPr bwMode="auto">
        <a:xfrm>
          <a:off x="3234690" y="1560195"/>
          <a:ext cx="847725" cy="552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42</xdr:row>
      <xdr:rowOff>66675</xdr:rowOff>
    </xdr:from>
    <xdr:to>
      <xdr:col>4</xdr:col>
      <xdr:colOff>28575</xdr:colOff>
      <xdr:row>43</xdr:row>
      <xdr:rowOff>0</xdr:rowOff>
    </xdr:to>
    <xdr:sp macro="" textlink="">
      <xdr:nvSpPr>
        <xdr:cNvPr id="297" name="Text Box 135"/>
        <xdr:cNvSpPr txBox="1">
          <a:spLocks noChangeArrowheads="1"/>
        </xdr:cNvSpPr>
      </xdr:nvSpPr>
      <xdr:spPr bwMode="auto">
        <a:xfrm>
          <a:off x="3234690" y="1560195"/>
          <a:ext cx="847725" cy="552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98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299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00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44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301" name="Text Box 409"/>
        <xdr:cNvSpPr txBox="1">
          <a:spLocks noChangeArrowheads="1"/>
        </xdr:cNvSpPr>
      </xdr:nvSpPr>
      <xdr:spPr bwMode="auto">
        <a:xfrm>
          <a:off x="1230630" y="17145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45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302" name="Text Box 410"/>
        <xdr:cNvSpPr txBox="1">
          <a:spLocks noChangeArrowheads="1"/>
        </xdr:cNvSpPr>
      </xdr:nvSpPr>
      <xdr:spPr bwMode="auto">
        <a:xfrm>
          <a:off x="3234690" y="1813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03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04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05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06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07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08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09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10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11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12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13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14" name="Text Box 31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15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16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17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18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19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20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21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22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23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24" name="Text Box 243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25" name="Text Box 269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26" name="Text Box 36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27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28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29" name="Text Box 135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30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31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32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44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333" name="Text Box 409"/>
        <xdr:cNvSpPr txBox="1">
          <a:spLocks noChangeArrowheads="1"/>
        </xdr:cNvSpPr>
      </xdr:nvSpPr>
      <xdr:spPr bwMode="auto">
        <a:xfrm>
          <a:off x="1230630" y="17145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45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334" name="Text Box 410"/>
        <xdr:cNvSpPr txBox="1">
          <a:spLocks noChangeArrowheads="1"/>
        </xdr:cNvSpPr>
      </xdr:nvSpPr>
      <xdr:spPr bwMode="auto">
        <a:xfrm>
          <a:off x="3234690" y="18135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35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36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37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38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39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40" name="Text Box 288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41" name="Text Box 38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42" name="Text Box 391"/>
        <xdr:cNvSpPr txBox="1">
          <a:spLocks noChangeArrowheads="1"/>
        </xdr:cNvSpPr>
      </xdr:nvSpPr>
      <xdr:spPr bwMode="auto">
        <a:xfrm>
          <a:off x="3234690" y="16154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44</xdr:row>
      <xdr:rowOff>0</xdr:rowOff>
    </xdr:from>
    <xdr:to>
      <xdr:col>4</xdr:col>
      <xdr:colOff>28575</xdr:colOff>
      <xdr:row>44</xdr:row>
      <xdr:rowOff>0</xdr:rowOff>
    </xdr:to>
    <xdr:sp macro="" textlink="">
      <xdr:nvSpPr>
        <xdr:cNvPr id="343" name="Text Box 411"/>
        <xdr:cNvSpPr txBox="1">
          <a:spLocks noChangeArrowheads="1"/>
        </xdr:cNvSpPr>
      </xdr:nvSpPr>
      <xdr:spPr bwMode="auto">
        <a:xfrm>
          <a:off x="3234690" y="17145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344" name="Text Box 135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345" name="Text Box 135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46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47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48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49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50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51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52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53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54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55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56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57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58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59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60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54</xdr:row>
      <xdr:rowOff>0</xdr:rowOff>
    </xdr:from>
    <xdr:to>
      <xdr:col>2</xdr:col>
      <xdr:colOff>0</xdr:colOff>
      <xdr:row>54</xdr:row>
      <xdr:rowOff>0</xdr:rowOff>
    </xdr:to>
    <xdr:sp macro="" textlink="">
      <xdr:nvSpPr>
        <xdr:cNvPr id="361" name="Text Box 409"/>
        <xdr:cNvSpPr txBox="1">
          <a:spLocks noChangeArrowheads="1"/>
        </xdr:cNvSpPr>
      </xdr:nvSpPr>
      <xdr:spPr bwMode="auto">
        <a:xfrm>
          <a:off x="1230630" y="26289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62" name="Text Box 410"/>
        <xdr:cNvSpPr txBox="1">
          <a:spLocks noChangeArrowheads="1"/>
        </xdr:cNvSpPr>
      </xdr:nvSpPr>
      <xdr:spPr bwMode="auto">
        <a:xfrm>
          <a:off x="3234690" y="27279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63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64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65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66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67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68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69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70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71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72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73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74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75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76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77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78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79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80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81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82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83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84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85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86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387" name="Text Box 268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388" name="Text Box 268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389" name="Text Box 135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390" name="Text Box 135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91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92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93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54</xdr:row>
      <xdr:rowOff>0</xdr:rowOff>
    </xdr:from>
    <xdr:to>
      <xdr:col>2</xdr:col>
      <xdr:colOff>0</xdr:colOff>
      <xdr:row>54</xdr:row>
      <xdr:rowOff>0</xdr:rowOff>
    </xdr:to>
    <xdr:sp macro="" textlink="">
      <xdr:nvSpPr>
        <xdr:cNvPr id="394" name="Text Box 409"/>
        <xdr:cNvSpPr txBox="1">
          <a:spLocks noChangeArrowheads="1"/>
        </xdr:cNvSpPr>
      </xdr:nvSpPr>
      <xdr:spPr bwMode="auto">
        <a:xfrm>
          <a:off x="1230630" y="26289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395" name="Text Box 410"/>
        <xdr:cNvSpPr txBox="1">
          <a:spLocks noChangeArrowheads="1"/>
        </xdr:cNvSpPr>
      </xdr:nvSpPr>
      <xdr:spPr bwMode="auto">
        <a:xfrm>
          <a:off x="3234690" y="27279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96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97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98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399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00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01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02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03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04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05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06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07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08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09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10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11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12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13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14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15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16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17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18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19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20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21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22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23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24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25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54</xdr:row>
      <xdr:rowOff>0</xdr:rowOff>
    </xdr:from>
    <xdr:to>
      <xdr:col>2</xdr:col>
      <xdr:colOff>0</xdr:colOff>
      <xdr:row>54</xdr:row>
      <xdr:rowOff>0</xdr:rowOff>
    </xdr:to>
    <xdr:sp macro="" textlink="">
      <xdr:nvSpPr>
        <xdr:cNvPr id="426" name="Text Box 409"/>
        <xdr:cNvSpPr txBox="1">
          <a:spLocks noChangeArrowheads="1"/>
        </xdr:cNvSpPr>
      </xdr:nvSpPr>
      <xdr:spPr bwMode="auto">
        <a:xfrm>
          <a:off x="1230630" y="26289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427" name="Text Box 410"/>
        <xdr:cNvSpPr txBox="1">
          <a:spLocks noChangeArrowheads="1"/>
        </xdr:cNvSpPr>
      </xdr:nvSpPr>
      <xdr:spPr bwMode="auto">
        <a:xfrm>
          <a:off x="3234690" y="27279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28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29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30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31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32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33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34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35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36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437" name="Text Box 268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438" name="Text Box 268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439" name="Text Box 135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440" name="Text Box 135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41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42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43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54</xdr:row>
      <xdr:rowOff>0</xdr:rowOff>
    </xdr:from>
    <xdr:to>
      <xdr:col>2</xdr:col>
      <xdr:colOff>0</xdr:colOff>
      <xdr:row>54</xdr:row>
      <xdr:rowOff>0</xdr:rowOff>
    </xdr:to>
    <xdr:sp macro="" textlink="">
      <xdr:nvSpPr>
        <xdr:cNvPr id="444" name="Text Box 409"/>
        <xdr:cNvSpPr txBox="1">
          <a:spLocks noChangeArrowheads="1"/>
        </xdr:cNvSpPr>
      </xdr:nvSpPr>
      <xdr:spPr bwMode="auto">
        <a:xfrm>
          <a:off x="1230630" y="26289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445" name="Text Box 410"/>
        <xdr:cNvSpPr txBox="1">
          <a:spLocks noChangeArrowheads="1"/>
        </xdr:cNvSpPr>
      </xdr:nvSpPr>
      <xdr:spPr bwMode="auto">
        <a:xfrm>
          <a:off x="3234690" y="27279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46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47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48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49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50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51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52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53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54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55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56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57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58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59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60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61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62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63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64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65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66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67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68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69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596415</xdr:colOff>
      <xdr:row>59</xdr:row>
      <xdr:rowOff>66927</xdr:rowOff>
    </xdr:from>
    <xdr:to>
      <xdr:col>2</xdr:col>
      <xdr:colOff>120165</xdr:colOff>
      <xdr:row>62</xdr:row>
      <xdr:rowOff>95250</xdr:rowOff>
    </xdr:to>
    <xdr:sp macro="" textlink="">
      <xdr:nvSpPr>
        <xdr:cNvPr id="470" name="Texto 1"/>
        <xdr:cNvSpPr txBox="1">
          <a:spLocks noChangeArrowheads="1"/>
        </xdr:cNvSpPr>
      </xdr:nvSpPr>
      <xdr:spPr bwMode="auto">
        <a:xfrm>
          <a:off x="1390165" y="6080377"/>
          <a:ext cx="311150" cy="33312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71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72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73" name="Text Box 13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74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75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76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54</xdr:row>
      <xdr:rowOff>0</xdr:rowOff>
    </xdr:from>
    <xdr:to>
      <xdr:col>2</xdr:col>
      <xdr:colOff>0</xdr:colOff>
      <xdr:row>54</xdr:row>
      <xdr:rowOff>0</xdr:rowOff>
    </xdr:to>
    <xdr:sp macro="" textlink="">
      <xdr:nvSpPr>
        <xdr:cNvPr id="477" name="Text Box 409"/>
        <xdr:cNvSpPr txBox="1">
          <a:spLocks noChangeArrowheads="1"/>
        </xdr:cNvSpPr>
      </xdr:nvSpPr>
      <xdr:spPr bwMode="auto">
        <a:xfrm>
          <a:off x="1230630" y="26289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478" name="Text Box 410"/>
        <xdr:cNvSpPr txBox="1">
          <a:spLocks noChangeArrowheads="1"/>
        </xdr:cNvSpPr>
      </xdr:nvSpPr>
      <xdr:spPr bwMode="auto">
        <a:xfrm>
          <a:off x="3234690" y="27279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79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80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81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82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83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84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85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86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87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488" name="Text Box 282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489" name="Text Box 282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490" name="Text Box 268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491" name="Text Box 268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92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93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94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495" name="Text Box 135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52</xdr:row>
      <xdr:rowOff>66675</xdr:rowOff>
    </xdr:from>
    <xdr:to>
      <xdr:col>4</xdr:col>
      <xdr:colOff>28575</xdr:colOff>
      <xdr:row>53</xdr:row>
      <xdr:rowOff>0</xdr:rowOff>
    </xdr:to>
    <xdr:sp macro="" textlink="">
      <xdr:nvSpPr>
        <xdr:cNvPr id="496" name="Text Box 135"/>
        <xdr:cNvSpPr txBox="1">
          <a:spLocks noChangeArrowheads="1"/>
        </xdr:cNvSpPr>
      </xdr:nvSpPr>
      <xdr:spPr bwMode="auto">
        <a:xfrm>
          <a:off x="3234690" y="2497455"/>
          <a:ext cx="847725" cy="32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97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98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499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00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01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02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03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04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05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06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07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08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54</xdr:row>
      <xdr:rowOff>0</xdr:rowOff>
    </xdr:from>
    <xdr:to>
      <xdr:col>2</xdr:col>
      <xdr:colOff>0</xdr:colOff>
      <xdr:row>54</xdr:row>
      <xdr:rowOff>0</xdr:rowOff>
    </xdr:to>
    <xdr:sp macro="" textlink="">
      <xdr:nvSpPr>
        <xdr:cNvPr id="509" name="Text Box 409"/>
        <xdr:cNvSpPr txBox="1">
          <a:spLocks noChangeArrowheads="1"/>
        </xdr:cNvSpPr>
      </xdr:nvSpPr>
      <xdr:spPr bwMode="auto">
        <a:xfrm>
          <a:off x="1230630" y="2628900"/>
          <a:ext cx="30861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</xdr:col>
      <xdr:colOff>438150</xdr:colOff>
      <xdr:row>55</xdr:row>
      <xdr:rowOff>0</xdr:rowOff>
    </xdr:from>
    <xdr:to>
      <xdr:col>4</xdr:col>
      <xdr:colOff>28575</xdr:colOff>
      <xdr:row>55</xdr:row>
      <xdr:rowOff>0</xdr:rowOff>
    </xdr:to>
    <xdr:sp macro="" textlink="">
      <xdr:nvSpPr>
        <xdr:cNvPr id="510" name="Text Box 410"/>
        <xdr:cNvSpPr txBox="1">
          <a:spLocks noChangeArrowheads="1"/>
        </xdr:cNvSpPr>
      </xdr:nvSpPr>
      <xdr:spPr bwMode="auto">
        <a:xfrm>
          <a:off x="3234690" y="272796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11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12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13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14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15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16" name="Text Box 288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17" name="Text Box 38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18" name="Text Box 39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54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19" name="Text Box 411"/>
        <xdr:cNvSpPr txBox="1">
          <a:spLocks noChangeArrowheads="1"/>
        </xdr:cNvSpPr>
      </xdr:nvSpPr>
      <xdr:spPr bwMode="auto">
        <a:xfrm>
          <a:off x="3234690" y="2628900"/>
          <a:ext cx="847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20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21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22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23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24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25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26" name="Text Box 243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27" name="Text Box 269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28" name="Text Box 361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29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30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53</xdr:row>
      <xdr:rowOff>0</xdr:rowOff>
    </xdr:from>
    <xdr:to>
      <xdr:col>4</xdr:col>
      <xdr:colOff>28575</xdr:colOff>
      <xdr:row>54</xdr:row>
      <xdr:rowOff>0</xdr:rowOff>
    </xdr:to>
    <xdr:sp macro="" textlink="">
      <xdr:nvSpPr>
        <xdr:cNvPr id="531" name="Text Box 315"/>
        <xdr:cNvSpPr txBox="1">
          <a:spLocks noChangeArrowheads="1"/>
        </xdr:cNvSpPr>
      </xdr:nvSpPr>
      <xdr:spPr bwMode="auto">
        <a:xfrm>
          <a:off x="3234690" y="2529840"/>
          <a:ext cx="847725" cy="990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597148</xdr:colOff>
      <xdr:row>49</xdr:row>
      <xdr:rowOff>45924</xdr:rowOff>
    </xdr:from>
    <xdr:to>
      <xdr:col>2</xdr:col>
      <xdr:colOff>120898</xdr:colOff>
      <xdr:row>51</xdr:row>
      <xdr:rowOff>58379</xdr:rowOff>
    </xdr:to>
    <xdr:sp macro="" textlink="">
      <xdr:nvSpPr>
        <xdr:cNvPr id="532" name="Texto 1"/>
        <xdr:cNvSpPr txBox="1">
          <a:spLocks noChangeArrowheads="1"/>
        </xdr:cNvSpPr>
      </xdr:nvSpPr>
      <xdr:spPr bwMode="auto">
        <a:xfrm>
          <a:off x="1390898" y="5043374"/>
          <a:ext cx="311150" cy="2156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590798</xdr:colOff>
      <xdr:row>60</xdr:row>
      <xdr:rowOff>63995</xdr:rowOff>
    </xdr:from>
    <xdr:to>
      <xdr:col>2</xdr:col>
      <xdr:colOff>114548</xdr:colOff>
      <xdr:row>62</xdr:row>
      <xdr:rowOff>95250</xdr:rowOff>
    </xdr:to>
    <xdr:sp macro="" textlink="">
      <xdr:nvSpPr>
        <xdr:cNvPr id="533" name="Texto 1"/>
        <xdr:cNvSpPr txBox="1">
          <a:spLocks noChangeArrowheads="1"/>
        </xdr:cNvSpPr>
      </xdr:nvSpPr>
      <xdr:spPr bwMode="auto">
        <a:xfrm>
          <a:off x="1384548" y="6179045"/>
          <a:ext cx="311150" cy="2344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592997</xdr:colOff>
      <xdr:row>50</xdr:row>
      <xdr:rowOff>42991</xdr:rowOff>
    </xdr:from>
    <xdr:to>
      <xdr:col>2</xdr:col>
      <xdr:colOff>116747</xdr:colOff>
      <xdr:row>52</xdr:row>
      <xdr:rowOff>69850</xdr:rowOff>
    </xdr:to>
    <xdr:sp macro="" textlink="">
      <xdr:nvSpPr>
        <xdr:cNvPr id="534" name="Texto 1"/>
        <xdr:cNvSpPr txBox="1">
          <a:spLocks noChangeArrowheads="1"/>
        </xdr:cNvSpPr>
      </xdr:nvSpPr>
      <xdr:spPr bwMode="auto">
        <a:xfrm>
          <a:off x="1386747" y="5142041"/>
          <a:ext cx="311150" cy="23005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35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36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37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38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39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40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41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42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43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44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45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46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47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48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49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50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51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52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53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54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55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56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57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58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59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60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61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62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63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64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65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66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67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68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69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70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71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72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73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74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75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76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77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78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79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80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81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82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83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84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85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86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87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88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89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90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91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92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93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94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95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96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97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98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599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00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01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02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03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04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05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06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07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08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09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10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11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12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13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14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15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16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17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18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19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20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21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22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23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24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25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26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27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28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29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30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31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32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33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34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35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36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37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38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39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40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41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42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43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44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45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46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47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48" name="Text Box 31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49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50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51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52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54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55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56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57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58" name="Text Box 243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59" name="Text Box 269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60" name="Text Box 36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61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62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63" name="Text Box 135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64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65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66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67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68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69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70" name="Text Box 288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71" name="Text Box 38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43</xdr:row>
      <xdr:rowOff>0</xdr:rowOff>
    </xdr:from>
    <xdr:to>
      <xdr:col>4</xdr:col>
      <xdr:colOff>28575</xdr:colOff>
      <xdr:row>45</xdr:row>
      <xdr:rowOff>0</xdr:rowOff>
    </xdr:to>
    <xdr:sp macro="" textlink="">
      <xdr:nvSpPr>
        <xdr:cNvPr id="672" name="Text Box 391"/>
        <xdr:cNvSpPr txBox="1">
          <a:spLocks noChangeArrowheads="1"/>
        </xdr:cNvSpPr>
      </xdr:nvSpPr>
      <xdr:spPr bwMode="auto">
        <a:xfrm>
          <a:off x="3234690" y="16154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73" name="Text Box 288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74" name="Text Box 38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75" name="Text Box 39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76" name="Text Box 288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77" name="Text Box 38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78" name="Text Box 39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79" name="Text Box 288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80" name="Text Box 38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81" name="Text Box 39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82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83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84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85" name="Text Box 13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86" name="Text Box 13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87" name="Text Box 13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88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89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90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91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92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93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94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95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96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97" name="Text Box 13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98" name="Text Box 13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699" name="Text Box 13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00" name="Text Box 288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01" name="Text Box 38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02" name="Text Box 39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03" name="Text Box 288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04" name="Text Box 38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05" name="Text Box 39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06" name="Text Box 288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07" name="Text Box 38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08" name="Text Box 39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09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10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11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12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13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14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15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16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17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18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19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20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21" name="Text Box 288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22" name="Text Box 38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23" name="Text Box 39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24" name="Text Box 288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25" name="Text Box 38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26" name="Text Box 39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27" name="Text Box 288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28" name="Text Box 38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29" name="Text Box 39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30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31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32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33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34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35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36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37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38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39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40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41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42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43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44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45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46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47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48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49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50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51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52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53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54" name="Text Box 288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55" name="Text Box 38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56" name="Text Box 39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57" name="Text Box 288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58" name="Text Box 38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59" name="Text Box 39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60" name="Text Box 288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61" name="Text Box 38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62" name="Text Box 39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63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64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65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66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67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68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69" name="Text Box 243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70" name="Text Box 269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71" name="Text Box 361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72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73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74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75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76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77" name="Text Box 31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78" name="Text Box 13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79" name="Text Box 13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63</xdr:row>
      <xdr:rowOff>0</xdr:rowOff>
    </xdr:from>
    <xdr:to>
      <xdr:col>4</xdr:col>
      <xdr:colOff>28575</xdr:colOff>
      <xdr:row>65</xdr:row>
      <xdr:rowOff>0</xdr:rowOff>
    </xdr:to>
    <xdr:sp macro="" textlink="">
      <xdr:nvSpPr>
        <xdr:cNvPr id="780" name="Text Box 135"/>
        <xdr:cNvSpPr txBox="1">
          <a:spLocks noChangeArrowheads="1"/>
        </xdr:cNvSpPr>
      </xdr:nvSpPr>
      <xdr:spPr bwMode="auto">
        <a:xfrm>
          <a:off x="3234690" y="3444240"/>
          <a:ext cx="847725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1206500</xdr:colOff>
      <xdr:row>2</xdr:row>
      <xdr:rowOff>0</xdr:rowOff>
    </xdr:from>
    <xdr:to>
      <xdr:col>4</xdr:col>
      <xdr:colOff>990600</xdr:colOff>
      <xdr:row>3</xdr:row>
      <xdr:rowOff>46990</xdr:rowOff>
    </xdr:to>
    <xdr:sp macro="" textlink="">
      <xdr:nvSpPr>
        <xdr:cNvPr id="781" name="780 CuadroTexto"/>
        <xdr:cNvSpPr txBox="1"/>
      </xdr:nvSpPr>
      <xdr:spPr>
        <a:xfrm>
          <a:off x="4032250" y="361950"/>
          <a:ext cx="104140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p.gob.mx/es/sep1/sep1_Estadist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9"/>
  <sheetViews>
    <sheetView showGridLines="0" tabSelected="1" zoomScaleNormal="100" workbookViewId="0"/>
  </sheetViews>
  <sheetFormatPr baseColWidth="10" defaultRowHeight="13.2" x14ac:dyDescent="0.25"/>
  <cols>
    <col min="2" max="2" width="11.44140625" style="1" customWidth="1"/>
    <col min="3" max="3" width="18.109375" customWidth="1"/>
    <col min="4" max="6" width="18.33203125" customWidth="1"/>
  </cols>
  <sheetData>
    <row r="1" spans="2:6" ht="18.75" customHeight="1" x14ac:dyDescent="0.4">
      <c r="B1" s="3"/>
      <c r="C1" s="3"/>
      <c r="D1" s="3"/>
      <c r="E1" s="3"/>
      <c r="F1" s="3"/>
    </row>
    <row r="2" spans="2:6" ht="10.5" customHeight="1" x14ac:dyDescent="0.25">
      <c r="B2" s="4"/>
      <c r="C2" s="5"/>
      <c r="D2" s="5"/>
      <c r="E2" s="5"/>
    </row>
    <row r="3" spans="2:6" ht="18.75" customHeight="1" x14ac:dyDescent="0.3">
      <c r="B3" s="22" t="s">
        <v>23</v>
      </c>
      <c r="C3" s="11"/>
      <c r="D3" s="11"/>
      <c r="E3" s="11"/>
      <c r="F3" s="12"/>
    </row>
    <row r="4" spans="2:6" ht="9.75" customHeight="1" x14ac:dyDescent="0.25">
      <c r="B4" s="13"/>
      <c r="C4" s="14"/>
      <c r="D4" s="14"/>
      <c r="E4" s="15"/>
      <c r="F4" s="23" t="s">
        <v>8</v>
      </c>
    </row>
    <row r="5" spans="2:6" ht="2.1" customHeight="1" x14ac:dyDescent="0.25">
      <c r="B5" s="16"/>
      <c r="C5" s="17"/>
      <c r="D5" s="17"/>
      <c r="E5" s="17"/>
      <c r="F5" s="18"/>
    </row>
    <row r="6" spans="2:6" ht="8.85" customHeight="1" x14ac:dyDescent="0.25">
      <c r="B6" s="43" t="s">
        <v>4</v>
      </c>
      <c r="C6" s="43" t="s">
        <v>24</v>
      </c>
      <c r="D6" s="43" t="s">
        <v>15</v>
      </c>
      <c r="E6" s="47" t="s">
        <v>16</v>
      </c>
      <c r="F6" s="43" t="s">
        <v>17</v>
      </c>
    </row>
    <row r="7" spans="2:6" ht="8.85" customHeight="1" x14ac:dyDescent="0.25">
      <c r="B7" s="44"/>
      <c r="C7" s="44"/>
      <c r="D7" s="44"/>
      <c r="E7" s="48"/>
      <c r="F7" s="44"/>
    </row>
    <row r="8" spans="2:6" ht="8.85" customHeight="1" x14ac:dyDescent="0.25">
      <c r="B8" s="44"/>
      <c r="C8" s="44"/>
      <c r="D8" s="44"/>
      <c r="E8" s="48"/>
      <c r="F8" s="44"/>
    </row>
    <row r="9" spans="2:6" ht="8.85" customHeight="1" x14ac:dyDescent="0.25">
      <c r="B9" s="44"/>
      <c r="C9" s="44"/>
      <c r="D9" s="44"/>
      <c r="E9" s="48"/>
      <c r="F9" s="44"/>
    </row>
    <row r="10" spans="2:6" ht="8.85" customHeight="1" x14ac:dyDescent="0.25">
      <c r="B10" s="44"/>
      <c r="C10" s="44"/>
      <c r="D10" s="44"/>
      <c r="E10" s="48"/>
      <c r="F10" s="44"/>
    </row>
    <row r="11" spans="2:6" ht="3.75" customHeight="1" x14ac:dyDescent="0.25">
      <c r="B11" s="44"/>
      <c r="C11" s="44"/>
      <c r="D11" s="44"/>
      <c r="E11" s="48"/>
      <c r="F11" s="44"/>
    </row>
    <row r="12" spans="2:6" ht="9.75" customHeight="1" x14ac:dyDescent="0.25">
      <c r="B12" s="45"/>
      <c r="C12" s="45"/>
      <c r="D12" s="45"/>
      <c r="E12" s="49"/>
      <c r="F12" s="45"/>
    </row>
    <row r="13" spans="2:6" ht="9.75" customHeight="1" x14ac:dyDescent="0.25">
      <c r="B13" s="27" t="s">
        <v>10</v>
      </c>
      <c r="C13" s="33"/>
      <c r="D13" s="33"/>
      <c r="E13" s="33"/>
      <c r="F13" s="34"/>
    </row>
    <row r="14" spans="2:6" ht="8.25" customHeight="1" x14ac:dyDescent="0.25">
      <c r="B14" s="24" t="s">
        <v>2</v>
      </c>
      <c r="C14" s="28">
        <v>37</v>
      </c>
      <c r="D14" s="28">
        <v>8657</v>
      </c>
      <c r="E14" s="28">
        <v>313</v>
      </c>
      <c r="F14" s="36">
        <f>5000000/1000000</f>
        <v>5</v>
      </c>
    </row>
    <row r="15" spans="2:6" ht="8.25" customHeight="1" x14ac:dyDescent="0.25">
      <c r="B15" s="24" t="s">
        <v>3</v>
      </c>
      <c r="C15" s="28">
        <v>44</v>
      </c>
      <c r="D15" s="28">
        <v>8928</v>
      </c>
      <c r="E15" s="28">
        <v>311</v>
      </c>
      <c r="F15" s="36">
        <f>7000000/1000000</f>
        <v>7</v>
      </c>
    </row>
    <row r="16" spans="2:6" ht="8.25" customHeight="1" x14ac:dyDescent="0.25">
      <c r="B16" s="24" t="s">
        <v>5</v>
      </c>
      <c r="C16" s="28">
        <v>50</v>
      </c>
      <c r="D16" s="28">
        <v>10032</v>
      </c>
      <c r="E16" s="28">
        <v>353</v>
      </c>
      <c r="F16" s="36">
        <f>10000000/1000000</f>
        <v>10</v>
      </c>
    </row>
    <row r="17" spans="2:6" ht="2.25" customHeight="1" x14ac:dyDescent="0.25">
      <c r="B17" s="24"/>
      <c r="C17" s="28"/>
      <c r="D17" s="28"/>
      <c r="E17" s="28"/>
      <c r="F17" s="36"/>
    </row>
    <row r="18" spans="2:6" ht="8.25" customHeight="1" x14ac:dyDescent="0.25">
      <c r="B18" s="24" t="s">
        <v>6</v>
      </c>
      <c r="C18" s="28">
        <v>65</v>
      </c>
      <c r="D18" s="28">
        <v>12450.2989</v>
      </c>
      <c r="E18" s="28">
        <v>422</v>
      </c>
      <c r="F18" s="36">
        <f>12275000/1000000</f>
        <v>12.275</v>
      </c>
    </row>
    <row r="19" spans="2:6" ht="8.25" customHeight="1" x14ac:dyDescent="0.25">
      <c r="B19" s="24" t="s">
        <v>7</v>
      </c>
      <c r="C19" s="28">
        <v>113</v>
      </c>
      <c r="D19" s="28">
        <v>21233</v>
      </c>
      <c r="E19" s="28">
        <v>755</v>
      </c>
      <c r="F19" s="36">
        <f>40535000/1000000</f>
        <v>40.534999999999997</v>
      </c>
    </row>
    <row r="20" spans="2:6" ht="8.25" customHeight="1" x14ac:dyDescent="0.25">
      <c r="B20" s="24" t="s">
        <v>9</v>
      </c>
      <c r="C20" s="28">
        <v>134</v>
      </c>
      <c r="D20" s="28">
        <v>26972</v>
      </c>
      <c r="E20" s="28">
        <v>943</v>
      </c>
      <c r="F20" s="36">
        <f>58073174/1000000</f>
        <v>58.073174000000002</v>
      </c>
    </row>
    <row r="21" spans="2:6" ht="8.25" customHeight="1" x14ac:dyDescent="0.25">
      <c r="B21" s="24" t="s">
        <v>11</v>
      </c>
      <c r="C21" s="28">
        <v>252</v>
      </c>
      <c r="D21" s="28">
        <v>39913</v>
      </c>
      <c r="E21" s="28">
        <v>1359</v>
      </c>
      <c r="F21" s="36">
        <f>102562606.511077/1000000</f>
        <v>102.56260651107701</v>
      </c>
    </row>
    <row r="22" spans="2:6" ht="8.25" customHeight="1" x14ac:dyDescent="0.25">
      <c r="B22" s="24" t="s">
        <v>14</v>
      </c>
      <c r="C22" s="28">
        <v>532</v>
      </c>
      <c r="D22" s="28">
        <v>88565</v>
      </c>
      <c r="E22" s="28">
        <v>3052.9655172413795</v>
      </c>
      <c r="F22" s="36">
        <f>239571124.663959/1000000</f>
        <v>239.57112466395898</v>
      </c>
    </row>
    <row r="23" spans="2:6" ht="8.25" customHeight="1" x14ac:dyDescent="0.25">
      <c r="B23" s="27" t="s">
        <v>12</v>
      </c>
      <c r="C23" s="28"/>
      <c r="D23" s="28"/>
      <c r="E23" s="28"/>
      <c r="F23" s="35"/>
    </row>
    <row r="24" spans="2:6" ht="8.25" customHeight="1" x14ac:dyDescent="0.25">
      <c r="B24" s="24" t="s">
        <v>2</v>
      </c>
      <c r="C24" s="28">
        <v>10</v>
      </c>
      <c r="D24" s="28">
        <v>2075</v>
      </c>
      <c r="E24" s="28">
        <v>116</v>
      </c>
      <c r="F24" s="36">
        <f>2000000/1000000</f>
        <v>2</v>
      </c>
    </row>
    <row r="25" spans="2:6" ht="8.25" customHeight="1" x14ac:dyDescent="0.25">
      <c r="B25" s="24" t="s">
        <v>3</v>
      </c>
      <c r="C25" s="28">
        <v>20</v>
      </c>
      <c r="D25" s="28">
        <v>4273</v>
      </c>
      <c r="E25" s="28">
        <v>209</v>
      </c>
      <c r="F25" s="36">
        <f>2200000/1000000</f>
        <v>2.2000000000000002</v>
      </c>
    </row>
    <row r="26" spans="2:6" ht="8.25" customHeight="1" x14ac:dyDescent="0.25">
      <c r="B26" s="24" t="s">
        <v>5</v>
      </c>
      <c r="C26" s="28">
        <v>42</v>
      </c>
      <c r="D26" s="28">
        <v>8842</v>
      </c>
      <c r="E26" s="28">
        <v>421</v>
      </c>
      <c r="F26" s="36">
        <f>7600000/1000000</f>
        <v>7.6</v>
      </c>
    </row>
    <row r="27" spans="2:6" ht="2.25" customHeight="1" x14ac:dyDescent="0.25">
      <c r="B27" s="24"/>
      <c r="C27" s="28"/>
      <c r="D27" s="28"/>
      <c r="E27" s="28"/>
      <c r="F27" s="37"/>
    </row>
    <row r="28" spans="2:6" ht="8.25" customHeight="1" x14ac:dyDescent="0.25">
      <c r="B28" s="24" t="s">
        <v>6</v>
      </c>
      <c r="C28" s="28">
        <v>55</v>
      </c>
      <c r="D28" s="28">
        <v>11404.157999999999</v>
      </c>
      <c r="E28" s="28">
        <v>752</v>
      </c>
      <c r="F28" s="37">
        <f>11125000/1000000</f>
        <v>11.125</v>
      </c>
    </row>
    <row r="29" spans="2:6" ht="8.25" customHeight="1" x14ac:dyDescent="0.25">
      <c r="B29" s="24" t="s">
        <v>7</v>
      </c>
      <c r="C29" s="28">
        <v>108</v>
      </c>
      <c r="D29" s="28">
        <v>21377</v>
      </c>
      <c r="E29" s="28">
        <v>1313</v>
      </c>
      <c r="F29" s="37">
        <f>44783091/1000000</f>
        <v>44.783090999999999</v>
      </c>
    </row>
    <row r="30" spans="2:6" ht="8.25" customHeight="1" x14ac:dyDescent="0.25">
      <c r="B30" s="24" t="s">
        <v>9</v>
      </c>
      <c r="C30" s="28">
        <v>112</v>
      </c>
      <c r="D30" s="28">
        <v>22815</v>
      </c>
      <c r="E30" s="28">
        <v>989</v>
      </c>
      <c r="F30" s="37">
        <f>44760747/1000000</f>
        <v>44.760747000000002</v>
      </c>
    </row>
    <row r="31" spans="2:6" ht="8.25" customHeight="1" x14ac:dyDescent="0.25">
      <c r="B31" s="24" t="s">
        <v>11</v>
      </c>
      <c r="C31" s="28">
        <v>541</v>
      </c>
      <c r="D31" s="28">
        <v>93594</v>
      </c>
      <c r="E31" s="28">
        <v>3758</v>
      </c>
      <c r="F31" s="37">
        <f>249149895.513376/1000000</f>
        <v>249.14989551337601</v>
      </c>
    </row>
    <row r="32" spans="2:6" ht="8.25" customHeight="1" x14ac:dyDescent="0.25">
      <c r="B32" s="24" t="s">
        <v>14</v>
      </c>
      <c r="C32" s="28">
        <v>837</v>
      </c>
      <c r="D32" s="28">
        <v>153994</v>
      </c>
      <c r="E32" s="28">
        <v>6158.76</v>
      </c>
      <c r="F32" s="37">
        <f>485764435.195261/1000000</f>
        <v>485.764435195261</v>
      </c>
    </row>
    <row r="33" spans="2:7" ht="8.25" customHeight="1" x14ac:dyDescent="0.25">
      <c r="B33" s="27" t="s">
        <v>13</v>
      </c>
      <c r="C33" s="28"/>
      <c r="D33" s="28"/>
      <c r="E33" s="28"/>
      <c r="F33" s="32"/>
    </row>
    <row r="34" spans="2:7" ht="8.25" customHeight="1" x14ac:dyDescent="0.25">
      <c r="B34" s="24" t="s">
        <v>2</v>
      </c>
      <c r="C34" s="28">
        <v>0</v>
      </c>
      <c r="D34" s="28">
        <v>0</v>
      </c>
      <c r="E34" s="28">
        <v>0</v>
      </c>
      <c r="F34" s="37">
        <v>0</v>
      </c>
      <c r="G34" s="6"/>
    </row>
    <row r="35" spans="2:7" ht="8.25" customHeight="1" x14ac:dyDescent="0.25">
      <c r="B35" s="24" t="s">
        <v>3</v>
      </c>
      <c r="C35" s="28">
        <v>0</v>
      </c>
      <c r="D35" s="28">
        <v>0</v>
      </c>
      <c r="E35" s="28">
        <v>0</v>
      </c>
      <c r="F35" s="37">
        <v>0</v>
      </c>
      <c r="G35" s="6"/>
    </row>
    <row r="36" spans="2:7" ht="8.25" customHeight="1" x14ac:dyDescent="0.25">
      <c r="B36" s="24" t="s">
        <v>5</v>
      </c>
      <c r="C36" s="28">
        <v>117</v>
      </c>
      <c r="D36" s="28">
        <v>11398</v>
      </c>
      <c r="E36" s="28">
        <v>572</v>
      </c>
      <c r="F36" s="37">
        <f>15000000/1000000</f>
        <v>15</v>
      </c>
      <c r="G36" s="6"/>
    </row>
    <row r="37" spans="2:7" ht="2.25" customHeight="1" x14ac:dyDescent="0.25">
      <c r="B37" s="24"/>
      <c r="C37" s="28"/>
      <c r="D37" s="28"/>
      <c r="E37" s="28"/>
      <c r="F37" s="37"/>
      <c r="G37" s="6"/>
    </row>
    <row r="38" spans="2:7" ht="8.25" customHeight="1" x14ac:dyDescent="0.25">
      <c r="B38" s="24" t="s">
        <v>6</v>
      </c>
      <c r="C38" s="28">
        <v>123</v>
      </c>
      <c r="D38" s="28">
        <v>13900.022800000001</v>
      </c>
      <c r="E38" s="28">
        <v>687</v>
      </c>
      <c r="F38" s="37">
        <f>24300000/1000000</f>
        <v>24.3</v>
      </c>
      <c r="G38" s="6"/>
    </row>
    <row r="39" spans="2:7" ht="8.25" customHeight="1" x14ac:dyDescent="0.25">
      <c r="B39" s="24" t="s">
        <v>7</v>
      </c>
      <c r="C39" s="28">
        <v>191</v>
      </c>
      <c r="D39" s="28">
        <v>19412</v>
      </c>
      <c r="E39" s="28">
        <v>912</v>
      </c>
      <c r="F39" s="37">
        <f>40750000/1000000</f>
        <v>40.75</v>
      </c>
    </row>
    <row r="40" spans="2:7" ht="8.25" customHeight="1" x14ac:dyDescent="0.25">
      <c r="B40" s="25" t="s">
        <v>9</v>
      </c>
      <c r="C40" s="28">
        <v>196</v>
      </c>
      <c r="D40" s="28">
        <v>21625</v>
      </c>
      <c r="E40" s="28">
        <v>1079</v>
      </c>
      <c r="F40" s="37">
        <f>47655947/1000000</f>
        <v>47.655946999999998</v>
      </c>
      <c r="G40" s="6"/>
    </row>
    <row r="41" spans="2:7" ht="8.25" customHeight="1" x14ac:dyDescent="0.25">
      <c r="B41" s="25" t="s">
        <v>11</v>
      </c>
      <c r="C41" s="28">
        <v>494</v>
      </c>
      <c r="D41" s="28">
        <v>50354</v>
      </c>
      <c r="E41" s="28">
        <v>2596</v>
      </c>
      <c r="F41" s="37">
        <f>179767835.896049/1000000</f>
        <v>179.76783589604898</v>
      </c>
      <c r="G41" s="6"/>
    </row>
    <row r="42" spans="2:7" ht="8.25" customHeight="1" x14ac:dyDescent="0.25">
      <c r="B42" s="25" t="s">
        <v>14</v>
      </c>
      <c r="C42" s="28">
        <v>739</v>
      </c>
      <c r="D42" s="28">
        <v>89977</v>
      </c>
      <c r="E42" s="28">
        <v>4497.8500000000004</v>
      </c>
      <c r="F42" s="37">
        <f>432603203.016318/1000000</f>
        <v>432.60320301631805</v>
      </c>
      <c r="G42" s="6"/>
    </row>
    <row r="43" spans="2:7" ht="8.25" customHeight="1" x14ac:dyDescent="0.25">
      <c r="B43" s="27" t="s">
        <v>19</v>
      </c>
      <c r="C43" s="28"/>
      <c r="D43" s="28"/>
      <c r="E43" s="28"/>
      <c r="F43" s="32"/>
      <c r="G43" s="6"/>
    </row>
    <row r="44" spans="2:7" ht="8.25" customHeight="1" x14ac:dyDescent="0.25">
      <c r="B44" s="24" t="s">
        <v>2</v>
      </c>
      <c r="C44" s="28">
        <v>0</v>
      </c>
      <c r="D44" s="28">
        <v>0</v>
      </c>
      <c r="E44" s="28">
        <v>0</v>
      </c>
      <c r="F44" s="41">
        <v>0</v>
      </c>
      <c r="G44" s="6"/>
    </row>
    <row r="45" spans="2:7" ht="8.25" customHeight="1" x14ac:dyDescent="0.25">
      <c r="B45" s="24" t="s">
        <v>3</v>
      </c>
      <c r="C45" s="38">
        <v>45</v>
      </c>
      <c r="D45" s="38">
        <v>7998</v>
      </c>
      <c r="E45" s="38">
        <v>287</v>
      </c>
      <c r="F45" s="42">
        <f>9400000/1000000</f>
        <v>9.4</v>
      </c>
      <c r="G45" s="6"/>
    </row>
    <row r="46" spans="2:7" ht="8.25" customHeight="1" x14ac:dyDescent="0.25">
      <c r="B46" s="24" t="s">
        <v>5</v>
      </c>
      <c r="C46" s="38">
        <v>45</v>
      </c>
      <c r="D46" s="38">
        <v>8563</v>
      </c>
      <c r="E46" s="38">
        <v>294</v>
      </c>
      <c r="F46" s="42">
        <f>9000000/1000000</f>
        <v>9</v>
      </c>
      <c r="G46" s="6"/>
    </row>
    <row r="47" spans="2:7" ht="8.25" customHeight="1" x14ac:dyDescent="0.25">
      <c r="B47" s="24"/>
      <c r="C47" s="38"/>
      <c r="D47" s="38"/>
      <c r="E47" s="38"/>
      <c r="F47" s="42"/>
      <c r="G47" s="6"/>
    </row>
    <row r="48" spans="2:7" ht="8.25" customHeight="1" x14ac:dyDescent="0.25">
      <c r="B48" s="24" t="s">
        <v>6</v>
      </c>
      <c r="C48" s="38">
        <v>45</v>
      </c>
      <c r="D48" s="38">
        <v>10385.3588</v>
      </c>
      <c r="E48" s="38">
        <v>336</v>
      </c>
      <c r="F48" s="42">
        <f>9250000/1000000</f>
        <v>9.25</v>
      </c>
      <c r="G48" s="6"/>
    </row>
    <row r="49" spans="2:7" ht="8.25" customHeight="1" x14ac:dyDescent="0.25">
      <c r="B49" s="24" t="s">
        <v>7</v>
      </c>
      <c r="C49" s="38">
        <v>85</v>
      </c>
      <c r="D49" s="38">
        <v>14878</v>
      </c>
      <c r="E49" s="38">
        <v>546</v>
      </c>
      <c r="F49" s="42">
        <f>30625000/1000000</f>
        <v>30.625</v>
      </c>
      <c r="G49" s="6"/>
    </row>
    <row r="50" spans="2:7" ht="8.25" customHeight="1" x14ac:dyDescent="0.25">
      <c r="B50" s="24" t="s">
        <v>9</v>
      </c>
      <c r="C50" s="38">
        <v>87</v>
      </c>
      <c r="D50" s="38">
        <v>14759</v>
      </c>
      <c r="E50" s="38">
        <v>511</v>
      </c>
      <c r="F50" s="42">
        <f>39390001/1000000</f>
        <v>39.390000999999998</v>
      </c>
      <c r="G50" s="6"/>
    </row>
    <row r="51" spans="2:7" ht="8.25" customHeight="1" x14ac:dyDescent="0.25">
      <c r="B51" s="24" t="s">
        <v>11</v>
      </c>
      <c r="C51" s="38">
        <v>300</v>
      </c>
      <c r="D51" s="38">
        <v>42662</v>
      </c>
      <c r="E51" s="38">
        <v>1216</v>
      </c>
      <c r="F51" s="42">
        <f>120643104.670199/1000000</f>
        <v>120.64310467019901</v>
      </c>
      <c r="G51" s="6"/>
    </row>
    <row r="52" spans="2:7" ht="8.25" customHeight="1" x14ac:dyDescent="0.25">
      <c r="B52" s="24" t="s">
        <v>14</v>
      </c>
      <c r="C52" s="38">
        <v>580</v>
      </c>
      <c r="D52" s="38">
        <v>87938</v>
      </c>
      <c r="E52" s="38">
        <v>2511.5142857142855</v>
      </c>
      <c r="F52" s="42">
        <f>383989826.854232/1000000</f>
        <v>383.98982685423204</v>
      </c>
      <c r="G52" s="6"/>
    </row>
    <row r="53" spans="2:7" ht="8.25" customHeight="1" x14ac:dyDescent="0.25">
      <c r="B53" s="27" t="s">
        <v>20</v>
      </c>
      <c r="C53" s="38"/>
      <c r="D53" s="38"/>
      <c r="E53" s="38"/>
      <c r="F53" s="42"/>
      <c r="G53" s="6"/>
    </row>
    <row r="54" spans="2:7" ht="8.25" customHeight="1" x14ac:dyDescent="0.25">
      <c r="B54" s="24" t="s">
        <v>2</v>
      </c>
      <c r="C54" s="28">
        <v>0</v>
      </c>
      <c r="D54" s="28">
        <v>0</v>
      </c>
      <c r="E54" s="28">
        <v>0</v>
      </c>
      <c r="F54" s="41">
        <v>0</v>
      </c>
      <c r="G54" s="6"/>
    </row>
    <row r="55" spans="2:7" ht="8.25" customHeight="1" x14ac:dyDescent="0.25">
      <c r="B55" s="24" t="s">
        <v>3</v>
      </c>
      <c r="C55" s="28">
        <v>0</v>
      </c>
      <c r="D55" s="28">
        <v>0</v>
      </c>
      <c r="E55" s="28">
        <v>0</v>
      </c>
      <c r="F55" s="41">
        <v>0</v>
      </c>
      <c r="G55" s="6"/>
    </row>
    <row r="56" spans="2:7" ht="8.25" customHeight="1" x14ac:dyDescent="0.25">
      <c r="B56" s="24" t="s">
        <v>5</v>
      </c>
      <c r="C56" s="28">
        <v>0</v>
      </c>
      <c r="D56" s="28">
        <v>0</v>
      </c>
      <c r="E56" s="28">
        <v>0</v>
      </c>
      <c r="F56" s="41">
        <v>0</v>
      </c>
      <c r="G56" s="6"/>
    </row>
    <row r="57" spans="2:7" ht="8.25" customHeight="1" x14ac:dyDescent="0.25">
      <c r="B57" s="24"/>
      <c r="C57" s="38"/>
      <c r="D57" s="38"/>
      <c r="E57" s="38"/>
      <c r="F57" s="42"/>
      <c r="G57" s="6"/>
    </row>
    <row r="58" spans="2:7" ht="8.25" customHeight="1" x14ac:dyDescent="0.25">
      <c r="B58" s="24" t="s">
        <v>6</v>
      </c>
      <c r="C58" s="38">
        <v>6</v>
      </c>
      <c r="D58" s="38">
        <v>2282.2316000000001</v>
      </c>
      <c r="E58" s="38">
        <v>64</v>
      </c>
      <c r="F58" s="42">
        <f>1450000/1000000</f>
        <v>1.45</v>
      </c>
      <c r="G58" s="6"/>
    </row>
    <row r="59" spans="2:7" ht="8.25" customHeight="1" x14ac:dyDescent="0.25">
      <c r="B59" s="24" t="s">
        <v>7</v>
      </c>
      <c r="C59" s="38">
        <v>6</v>
      </c>
      <c r="D59" s="38">
        <v>2265</v>
      </c>
      <c r="E59" s="38">
        <v>63</v>
      </c>
      <c r="F59" s="42">
        <f>1392000/1000000</f>
        <v>1.3919999999999999</v>
      </c>
      <c r="G59" s="6"/>
    </row>
    <row r="60" spans="2:7" ht="8.25" customHeight="1" x14ac:dyDescent="0.25">
      <c r="B60" s="24" t="s">
        <v>9</v>
      </c>
      <c r="C60" s="38">
        <v>6</v>
      </c>
      <c r="D60" s="38">
        <v>2209</v>
      </c>
      <c r="E60" s="38">
        <v>61</v>
      </c>
      <c r="F60" s="42">
        <f>2485356/1000000</f>
        <v>2.4853559999999999</v>
      </c>
      <c r="G60" s="6"/>
    </row>
    <row r="61" spans="2:7" ht="8.25" customHeight="1" x14ac:dyDescent="0.25">
      <c r="B61" s="24" t="s">
        <v>11</v>
      </c>
      <c r="C61" s="38">
        <v>165</v>
      </c>
      <c r="D61" s="38">
        <v>11221</v>
      </c>
      <c r="E61" s="38">
        <v>389</v>
      </c>
      <c r="F61" s="42">
        <f>55025223.9274653/1000000</f>
        <v>55.025223927465298</v>
      </c>
      <c r="G61" s="6"/>
    </row>
    <row r="62" spans="2:7" ht="8.25" customHeight="1" x14ac:dyDescent="0.25">
      <c r="B62" s="24" t="s">
        <v>14</v>
      </c>
      <c r="C62" s="38">
        <v>337</v>
      </c>
      <c r="D62" s="38">
        <v>25114</v>
      </c>
      <c r="E62" s="38">
        <v>865</v>
      </c>
      <c r="F62" s="42">
        <f>158836999.94571/1000000</f>
        <v>158.83699994571001</v>
      </c>
      <c r="G62" s="6"/>
    </row>
    <row r="63" spans="2:7" ht="8.25" customHeight="1" x14ac:dyDescent="0.25">
      <c r="B63" s="27" t="s">
        <v>21</v>
      </c>
      <c r="C63" s="38"/>
      <c r="D63" s="38"/>
      <c r="E63" s="38"/>
      <c r="F63" s="42"/>
      <c r="G63" s="6"/>
    </row>
    <row r="64" spans="2:7" ht="8.25" customHeight="1" x14ac:dyDescent="0.25">
      <c r="B64" s="24" t="s">
        <v>2</v>
      </c>
      <c r="C64" s="28">
        <v>0</v>
      </c>
      <c r="D64" s="28">
        <v>0</v>
      </c>
      <c r="E64" s="28">
        <v>0</v>
      </c>
      <c r="F64" s="41">
        <v>0</v>
      </c>
      <c r="G64" s="6"/>
    </row>
    <row r="65" spans="2:12" ht="8.25" customHeight="1" x14ac:dyDescent="0.25">
      <c r="B65" s="24" t="s">
        <v>3</v>
      </c>
      <c r="C65" s="38">
        <v>10</v>
      </c>
      <c r="D65" s="38">
        <v>1871</v>
      </c>
      <c r="E65" s="38">
        <v>71</v>
      </c>
      <c r="F65" s="42">
        <f>2000000/1000000</f>
        <v>2</v>
      </c>
      <c r="G65" s="6"/>
    </row>
    <row r="66" spans="2:12" ht="8.25" customHeight="1" x14ac:dyDescent="0.25">
      <c r="B66" s="24" t="s">
        <v>5</v>
      </c>
      <c r="C66" s="38">
        <v>10</v>
      </c>
      <c r="D66" s="38">
        <v>1850</v>
      </c>
      <c r="E66" s="38">
        <v>61</v>
      </c>
      <c r="F66" s="42">
        <f>2000000/1000000</f>
        <v>2</v>
      </c>
      <c r="G66" s="6"/>
    </row>
    <row r="67" spans="2:12" ht="8.25" customHeight="1" x14ac:dyDescent="0.25">
      <c r="B67" s="27"/>
      <c r="C67" s="38"/>
      <c r="D67" s="38"/>
      <c r="E67" s="38"/>
      <c r="F67" s="42"/>
      <c r="G67" s="6"/>
    </row>
    <row r="68" spans="2:12" ht="8.25" customHeight="1" x14ac:dyDescent="0.25">
      <c r="B68" s="24" t="s">
        <v>6</v>
      </c>
      <c r="C68" s="38">
        <v>10</v>
      </c>
      <c r="D68" s="38">
        <v>1871.3069</v>
      </c>
      <c r="E68" s="38">
        <v>72</v>
      </c>
      <c r="F68" s="42">
        <f>2700000/1000000</f>
        <v>2.7</v>
      </c>
      <c r="G68" s="6"/>
    </row>
    <row r="69" spans="2:12" ht="8.25" customHeight="1" x14ac:dyDescent="0.25">
      <c r="B69" s="24" t="s">
        <v>7</v>
      </c>
      <c r="C69" s="38">
        <v>36</v>
      </c>
      <c r="D69" s="38">
        <v>6503</v>
      </c>
      <c r="E69" s="38">
        <v>237</v>
      </c>
      <c r="F69" s="42">
        <f>13237000/1000000</f>
        <v>13.237</v>
      </c>
      <c r="G69" s="6"/>
    </row>
    <row r="70" spans="2:12" ht="8.25" customHeight="1" x14ac:dyDescent="0.25">
      <c r="B70" s="24" t="s">
        <v>9</v>
      </c>
      <c r="C70" s="38">
        <v>65</v>
      </c>
      <c r="D70" s="38">
        <v>10426</v>
      </c>
      <c r="E70" s="38">
        <v>413</v>
      </c>
      <c r="F70" s="42">
        <f>29079913/1000000</f>
        <v>29.079913000000001</v>
      </c>
      <c r="G70" s="6"/>
    </row>
    <row r="71" spans="2:12" ht="8.25" customHeight="1" x14ac:dyDescent="0.25">
      <c r="B71" s="24" t="s">
        <v>11</v>
      </c>
      <c r="C71" s="38">
        <v>138</v>
      </c>
      <c r="D71" s="38">
        <v>17800</v>
      </c>
      <c r="E71" s="38">
        <v>694</v>
      </c>
      <c r="F71" s="42">
        <f>45652173.4173193/1000000</f>
        <v>45.652173417319297</v>
      </c>
      <c r="G71" s="6"/>
    </row>
    <row r="72" spans="2:12" ht="8.25" customHeight="1" x14ac:dyDescent="0.25">
      <c r="B72" s="24" t="s">
        <v>14</v>
      </c>
      <c r="C72" s="38">
        <v>423</v>
      </c>
      <c r="D72" s="38">
        <v>60517</v>
      </c>
      <c r="E72" s="38">
        <v>2326.5769230769229</v>
      </c>
      <c r="F72" s="42">
        <f>184307521.205587/1000000</f>
        <v>184.30752120558699</v>
      </c>
      <c r="G72" s="6"/>
    </row>
    <row r="73" spans="2:12" ht="8.25" customHeight="1" x14ac:dyDescent="0.25">
      <c r="B73" s="26"/>
      <c r="C73" s="39"/>
      <c r="D73" s="39"/>
      <c r="E73" s="39"/>
      <c r="F73" s="40"/>
      <c r="G73" s="6"/>
    </row>
    <row r="74" spans="2:12" ht="2.25" customHeight="1" x14ac:dyDescent="0.25">
      <c r="B74" s="29"/>
      <c r="C74" s="29"/>
      <c r="D74" s="30"/>
      <c r="E74" s="31"/>
      <c r="F74" s="31"/>
      <c r="G74" s="6"/>
    </row>
    <row r="75" spans="2:12" ht="8.4" customHeight="1" x14ac:dyDescent="0.25">
      <c r="B75" s="10" t="s">
        <v>25</v>
      </c>
      <c r="C75" s="29"/>
      <c r="D75" s="30"/>
      <c r="E75" s="31"/>
      <c r="F75" s="31"/>
      <c r="G75" s="6"/>
    </row>
    <row r="76" spans="2:12" ht="8.25" customHeight="1" x14ac:dyDescent="0.25">
      <c r="B76" s="10" t="s">
        <v>0</v>
      </c>
      <c r="C76" s="20"/>
      <c r="D76" s="21"/>
      <c r="E76" s="21"/>
      <c r="F76" s="19"/>
      <c r="G76" s="2"/>
      <c r="H76" s="2"/>
      <c r="I76" s="2"/>
      <c r="J76" s="2"/>
      <c r="K76" s="2"/>
      <c r="L76" s="2"/>
    </row>
    <row r="77" spans="2:12" ht="8.25" customHeight="1" x14ac:dyDescent="0.25">
      <c r="B77" s="10" t="s">
        <v>18</v>
      </c>
      <c r="C77" s="20"/>
      <c r="D77" s="21"/>
      <c r="E77" s="21"/>
      <c r="F77" s="19"/>
      <c r="G77" s="2"/>
      <c r="H77" s="2"/>
      <c r="I77" s="2"/>
      <c r="J77" s="2"/>
      <c r="K77" s="2"/>
      <c r="L77" s="2"/>
    </row>
    <row r="78" spans="2:12" ht="8.25" customHeight="1" x14ac:dyDescent="0.25">
      <c r="B78" s="10" t="s">
        <v>1</v>
      </c>
      <c r="C78" s="21"/>
      <c r="D78" s="46" t="s">
        <v>22</v>
      </c>
      <c r="E78" s="46"/>
      <c r="F78" s="46"/>
      <c r="G78" s="2"/>
      <c r="H78" s="2"/>
      <c r="I78" s="2"/>
      <c r="J78" s="2"/>
      <c r="K78" s="2"/>
      <c r="L78" s="2"/>
    </row>
    <row r="79" spans="2:12" ht="8.25" customHeight="1" x14ac:dyDescent="0.25">
      <c r="B79" s="9"/>
      <c r="C79" s="7"/>
      <c r="D79" s="7"/>
      <c r="E79" s="7"/>
      <c r="F79" s="8"/>
      <c r="G79" s="2"/>
      <c r="H79" s="2"/>
      <c r="I79" s="2"/>
      <c r="J79" s="2"/>
      <c r="K79" s="2"/>
      <c r="L79" s="2"/>
    </row>
  </sheetData>
  <mergeCells count="6">
    <mergeCell ref="B6:B12"/>
    <mergeCell ref="D78:F78"/>
    <mergeCell ref="C6:C12"/>
    <mergeCell ref="D6:D12"/>
    <mergeCell ref="E6:E12"/>
    <mergeCell ref="F6:F12"/>
  </mergeCells>
  <phoneticPr fontId="0" type="noConversion"/>
  <hyperlinks>
    <hyperlink ref="D78" r:id="rId1"/>
  </hyperlinks>
  <pageMargins left="0.98425196850393704" right="0.98425196850393704" top="1.5748031496062993" bottom="0.78740157480314965" header="3.937007874015748E-2" footer="0.98425196850393704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P274</vt:lpstr>
      <vt:lpstr>'P274'!Área_de_impresión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benjamin_gonzalez</cp:lastModifiedBy>
  <cp:lastPrinted>2014-08-17T22:06:56Z</cp:lastPrinted>
  <dcterms:created xsi:type="dcterms:W3CDTF">2000-12-12T17:17:16Z</dcterms:created>
  <dcterms:modified xsi:type="dcterms:W3CDTF">2014-08-21T17:49:38Z</dcterms:modified>
</cp:coreProperties>
</file>