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80" yWindow="360" windowWidth="9720" windowHeight="5730"/>
  </bookViews>
  <sheets>
    <sheet name="216" sheetId="1" r:id="rId1"/>
  </sheets>
  <definedNames>
    <definedName name="_Fill" hidden="1">#REF!</definedName>
    <definedName name="A_impresión_IM">#REF!</definedName>
    <definedName name="_xlnm.Print_Area" localSheetId="0">'216'!$A$4:$M$90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B37" i="1" l="1"/>
  <c r="F84" i="1"/>
  <c r="B84" i="1"/>
  <c r="E37" i="1"/>
  <c r="D37" i="1"/>
  <c r="C37" i="1"/>
  <c r="F37" i="1"/>
  <c r="J37" i="1"/>
  <c r="F83" i="1" l="1"/>
  <c r="B83" i="1"/>
  <c r="J36" i="1"/>
  <c r="F36" i="1"/>
  <c r="E36" i="1"/>
  <c r="D36" i="1"/>
  <c r="C36" i="1"/>
  <c r="J67" i="1"/>
  <c r="J66" i="1"/>
  <c r="J65" i="1"/>
  <c r="J64" i="1"/>
  <c r="J63" i="1"/>
  <c r="J61" i="1"/>
  <c r="F67" i="1"/>
  <c r="F66" i="1"/>
  <c r="F65" i="1"/>
  <c r="F64" i="1"/>
  <c r="F63" i="1"/>
  <c r="F61" i="1"/>
  <c r="B67" i="1"/>
  <c r="B66" i="1"/>
  <c r="B65" i="1"/>
  <c r="B64" i="1"/>
  <c r="B63" i="1"/>
  <c r="B61" i="1"/>
  <c r="J20" i="1"/>
  <c r="J19" i="1"/>
  <c r="J18" i="1"/>
  <c r="J17" i="1"/>
  <c r="J16" i="1"/>
  <c r="J14" i="1"/>
  <c r="F20" i="1"/>
  <c r="F19" i="1"/>
  <c r="F18" i="1"/>
  <c r="F17" i="1"/>
  <c r="F16" i="1"/>
  <c r="F14" i="1"/>
  <c r="E20" i="1"/>
  <c r="E19" i="1"/>
  <c r="E18" i="1"/>
  <c r="E17" i="1"/>
  <c r="E16" i="1"/>
  <c r="E14" i="1"/>
  <c r="D20" i="1"/>
  <c r="D19" i="1"/>
  <c r="D18" i="1"/>
  <c r="D17" i="1"/>
  <c r="D16" i="1"/>
  <c r="D14" i="1"/>
  <c r="B14" i="1" s="1"/>
  <c r="C20" i="1"/>
  <c r="C19" i="1"/>
  <c r="C18" i="1"/>
  <c r="C17" i="1"/>
  <c r="C16" i="1"/>
  <c r="C14" i="1"/>
  <c r="J35" i="1"/>
  <c r="F35" i="1"/>
  <c r="E35" i="1"/>
  <c r="D35" i="1"/>
  <c r="C35" i="1"/>
  <c r="F82" i="1"/>
  <c r="B82" i="1"/>
  <c r="B18" i="1" l="1"/>
  <c r="B16" i="1"/>
  <c r="B20" i="1"/>
  <c r="B17" i="1"/>
  <c r="B19" i="1"/>
  <c r="B36" i="1"/>
  <c r="B35" i="1"/>
  <c r="E22" i="1"/>
  <c r="E34" i="1"/>
  <c r="D34" i="1"/>
  <c r="F81" i="1"/>
  <c r="C34" i="1"/>
  <c r="C32" i="1"/>
  <c r="C31" i="1"/>
  <c r="C30" i="1"/>
  <c r="C29" i="1"/>
  <c r="C28" i="1"/>
  <c r="C26" i="1"/>
  <c r="C25" i="1"/>
  <c r="C24" i="1"/>
  <c r="C23" i="1"/>
  <c r="C22" i="1"/>
  <c r="D32" i="1"/>
  <c r="D31" i="1"/>
  <c r="D30" i="1"/>
  <c r="D29" i="1"/>
  <c r="D28" i="1"/>
  <c r="D26" i="1"/>
  <c r="D25" i="1"/>
  <c r="D24" i="1"/>
  <c r="D23" i="1"/>
  <c r="D22" i="1"/>
  <c r="E32" i="1" l="1"/>
  <c r="E31" i="1"/>
  <c r="E30" i="1"/>
  <c r="E29" i="1"/>
  <c r="E28" i="1"/>
  <c r="E26" i="1"/>
  <c r="E25" i="1"/>
  <c r="E24" i="1"/>
  <c r="E23" i="1"/>
  <c r="B81" i="1" l="1"/>
  <c r="B79" i="1"/>
  <c r="B78" i="1"/>
  <c r="B77" i="1"/>
  <c r="B76" i="1"/>
  <c r="B75" i="1"/>
  <c r="B73" i="1"/>
  <c r="B72" i="1"/>
  <c r="B71" i="1"/>
  <c r="B70" i="1"/>
  <c r="B69" i="1"/>
  <c r="B60" i="1"/>
  <c r="F79" i="1"/>
  <c r="F78" i="1"/>
  <c r="F77" i="1"/>
  <c r="F76" i="1"/>
  <c r="F75" i="1"/>
  <c r="F73" i="1"/>
  <c r="F72" i="1"/>
  <c r="F71" i="1"/>
  <c r="F70" i="1"/>
  <c r="F69" i="1"/>
  <c r="F60" i="1"/>
  <c r="J79" i="1"/>
  <c r="J78" i="1"/>
  <c r="J77" i="1"/>
  <c r="J76" i="1"/>
  <c r="J75" i="1"/>
  <c r="J73" i="1"/>
  <c r="J72" i="1"/>
  <c r="J71" i="1"/>
  <c r="J70" i="1"/>
  <c r="J69" i="1"/>
  <c r="J60" i="1"/>
  <c r="S84" i="1"/>
  <c r="R84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0" i="1"/>
  <c r="R60" i="1"/>
  <c r="Q85" i="1"/>
  <c r="Q84" i="1"/>
  <c r="Q80" i="1"/>
  <c r="Q79" i="1"/>
  <c r="Q78" i="1"/>
  <c r="Q77" i="1"/>
  <c r="Q76" i="1"/>
  <c r="Q75" i="1"/>
  <c r="Q74" i="1"/>
  <c r="Q73" i="1"/>
  <c r="Q72" i="1"/>
  <c r="Q71" i="1"/>
  <c r="Q70" i="1"/>
  <c r="Q69" i="1"/>
  <c r="Q60" i="1"/>
  <c r="B34" i="1"/>
  <c r="B32" i="1"/>
  <c r="J34" i="1"/>
  <c r="F34" i="1"/>
  <c r="J32" i="1"/>
  <c r="F32" i="1"/>
  <c r="J31" i="1"/>
  <c r="F31" i="1"/>
  <c r="B31" i="1"/>
  <c r="B30" i="1"/>
  <c r="F30" i="1"/>
  <c r="J30" i="1"/>
  <c r="J29" i="1"/>
  <c r="F29" i="1"/>
  <c r="B29" i="1"/>
  <c r="B28" i="1"/>
  <c r="J28" i="1"/>
  <c r="F28" i="1"/>
  <c r="F26" i="1"/>
  <c r="J26" i="1"/>
  <c r="F25" i="1"/>
  <c r="J25" i="1"/>
  <c r="F24" i="1"/>
  <c r="J24" i="1"/>
  <c r="F23" i="1"/>
  <c r="J23" i="1"/>
  <c r="F22" i="1"/>
  <c r="J22" i="1"/>
  <c r="B59" i="1"/>
  <c r="F13" i="1"/>
  <c r="J13" i="1"/>
  <c r="I59" i="1"/>
  <c r="E13" i="1"/>
  <c r="B22" i="1"/>
  <c r="D13" i="1"/>
  <c r="C13" i="1"/>
  <c r="B23" i="1"/>
  <c r="B24" i="1"/>
  <c r="B25" i="1"/>
  <c r="B26" i="1"/>
  <c r="B13" i="1" l="1"/>
  <c r="P60" i="1"/>
  <c r="P70" i="1"/>
  <c r="P72" i="1"/>
  <c r="P74" i="1"/>
  <c r="P76" i="1"/>
  <c r="P78" i="1"/>
  <c r="P80" i="1"/>
  <c r="P69" i="1"/>
  <c r="P71" i="1"/>
  <c r="P73" i="1"/>
  <c r="P75" i="1"/>
  <c r="P77" i="1"/>
  <c r="P79" i="1"/>
  <c r="P84" i="1"/>
</calcChain>
</file>

<file path=xl/sharedStrings.xml><?xml version="1.0" encoding="utf-8"?>
<sst xmlns="http://schemas.openxmlformats.org/spreadsheetml/2006/main" count="60" uniqueCount="30">
  <si>
    <t>(Millones de pesos)</t>
  </si>
  <si>
    <t>Año</t>
  </si>
  <si>
    <t>Total</t>
  </si>
  <si>
    <t>PEMEX</t>
  </si>
  <si>
    <t xml:space="preserve"> IMSS</t>
  </si>
  <si>
    <t xml:space="preserve">Propios </t>
  </si>
  <si>
    <t>Propios</t>
  </si>
  <si>
    <t>rencias</t>
  </si>
  <si>
    <t xml:space="preserve"> CFE</t>
  </si>
  <si>
    <t xml:space="preserve"> ISSSTE</t>
  </si>
  <si>
    <t>Fuente: Cuenta de la Hacienda Pública Federal.</t>
  </si>
  <si>
    <t>Crecimiento con Calidad</t>
  </si>
  <si>
    <t xml:space="preserve">   (Continúa)</t>
  </si>
  <si>
    <t>(Concluye)</t>
  </si>
  <si>
    <t>Transfe-rencias</t>
  </si>
  <si>
    <t xml:space="preserve"> Entidades desincorporadas</t>
  </si>
  <si>
    <t>Financia-</t>
  </si>
  <si>
    <t>miento</t>
  </si>
  <si>
    <t>Transfe-</t>
  </si>
  <si>
    <t>2/ En 2009, excluye el efecto neto del Reconocimiento de los PIDIREGAS de PEMEX.</t>
  </si>
  <si>
    <t xml:space="preserve">Total
</t>
  </si>
  <si>
    <t>1/ En 2009  incluye Cuota Social.</t>
  </si>
  <si>
    <t>Ingresos totales de las entidades de control directo</t>
  </si>
  <si>
    <t>Nota: Las sumas pueden no concidir con los totales, debido al redondeo de cifras.</t>
  </si>
  <si>
    <t>2/ Incluye las entidades que se reclasificaron al grupo de entidades de control indirecto.</t>
  </si>
  <si>
    <t>Financia-miento neto</t>
  </si>
  <si>
    <t xml:space="preserve">Financia-miento neto
</t>
  </si>
  <si>
    <t xml:space="preserve">1/ Excluye los enteros a la Tesorería de la Federación por parte de ASA hasta 2000, y de LOTENAL y CAPUFE hasta 2003, años en que se reclasificaron al grupo de entidades de control </t>
  </si>
  <si>
    <t xml:space="preserve">     indirecto. En CAPUFE incorpora el pago por concepto de coordinación fiscal. A partir de 2000 se modificó el procedimiento para  el  neteo de  las  cuentas  ajenas, y a  partir  de  2008</t>
  </si>
  <si>
    <t xml:space="preserve">     se  homologa la metodología para la presentación del costo financiero de las entidades paraestatales a la del Gobierno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</si>
</sst>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#,##0.0"/>
    <numFmt numFmtId="165" formatCode="###\ ###\ ##0.0_________);\-\ ###\ ###\ ##0.0_________)"/>
    <numFmt numFmtId="166" formatCode="###\ ###\ ##0.0________;\-\ ###\ ###\ ##0.0________"/>
    <numFmt numFmtId="167" formatCode="#,##0.0__;\-\ ###0.0__\)"/>
    <numFmt numFmtId="168" formatCode="#,##0.0;\-\ ###0.0__\)"/>
    <numFmt numFmtId="169" formatCode="__#,##0.0;\-\ ###0.0__\)"/>
    <numFmt numFmtId="170" formatCode="______\ ##0.0;\-\ ###0.0__\)"/>
    <numFmt numFmtId="171" formatCode="________\ #0.0;\-\ ###0.0__\)"/>
    <numFmt numFmtId="172" formatCode="________\ ##0.0;\-\ ###0.0__\)"/>
    <numFmt numFmtId="173" formatCode="___________ ##0.0;\-\ ##0.0_______)"/>
    <numFmt numFmtId="174" formatCode="#,##0.0__"/>
    <numFmt numFmtId="175" formatCode="#,##0.0__________"/>
    <numFmt numFmtId="176" formatCode="#,##0.0____________"/>
    <numFmt numFmtId="177" formatCode="#,##0.0;\-#,##0.0"/>
    <numFmt numFmtId="178" formatCode="#,##0.0;\-\ ###0.0\)"/>
    <numFmt numFmtId="179" formatCode="#,##0.0;\-\ ###0.0"/>
    <numFmt numFmtId="180" formatCode="#,##0.0____"/>
  </numFmts>
  <fonts count="28">
    <font>
      <sz val="10"/>
      <name val="Arial"/>
    </font>
    <font>
      <b/>
      <sz val="18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i/>
      <sz val="11"/>
      <name val="Presidencia Base"/>
      <family val="3"/>
    </font>
    <font>
      <sz val="10"/>
      <name val="Presidencia Fina"/>
      <family val="3"/>
    </font>
    <font>
      <i/>
      <sz val="7"/>
      <name val="Presidencia Fina"/>
      <family val="3"/>
    </font>
    <font>
      <sz val="8"/>
      <name val="Presidencia Fina"/>
      <family val="3"/>
    </font>
    <font>
      <b/>
      <i/>
      <sz val="10"/>
      <name val="Presidencia Fina"/>
      <family val="3"/>
    </font>
    <font>
      <sz val="6"/>
      <name val="Presidencia Fina"/>
      <family val="3"/>
    </font>
    <font>
      <sz val="7.5"/>
      <name val="Presidencia Fina"/>
      <family val="3"/>
    </font>
    <font>
      <b/>
      <sz val="7"/>
      <name val="Presidencia Fina"/>
      <family val="3"/>
    </font>
    <font>
      <sz val="7"/>
      <name val="Presidencia Fina"/>
      <family val="3"/>
    </font>
    <font>
      <sz val="6.5"/>
      <name val="Presidencia Fina"/>
      <family val="3"/>
    </font>
    <font>
      <sz val="10"/>
      <name val="Presidencia Base"/>
      <family val="3"/>
    </font>
    <font>
      <sz val="6.5"/>
      <name val="Presidencia Base"/>
      <family val="3"/>
    </font>
    <font>
      <sz val="8"/>
      <name val="Presidencia Base"/>
      <family val="3"/>
    </font>
    <font>
      <sz val="6"/>
      <name val="Presidencia Base"/>
      <family val="3"/>
    </font>
    <font>
      <sz val="7"/>
      <name val="Presidencia Base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7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23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0" fillId="0" borderId="0" xfId="0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quotePrefix="1" applyFont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166" fontId="11" fillId="0" borderId="0" xfId="0" applyNumberFormat="1" applyFont="1" applyFill="1" applyBorder="1" applyAlignment="1"/>
    <xf numFmtId="165" fontId="11" fillId="0" borderId="0" xfId="0" applyNumberFormat="1" applyFont="1" applyFill="1" applyBorder="1" applyAlignment="1"/>
    <xf numFmtId="164" fontId="11" fillId="0" borderId="0" xfId="0" applyNumberFormat="1" applyFont="1" applyFill="1" applyBorder="1"/>
    <xf numFmtId="0" fontId="11" fillId="0" borderId="0" xfId="0" applyFont="1" applyFill="1" applyBorder="1" applyAlignment="1">
      <alignment vertical="center"/>
    </xf>
    <xf numFmtId="166" fontId="14" fillId="0" borderId="0" xfId="0" applyNumberFormat="1" applyFont="1" applyFill="1" applyBorder="1" applyAlignment="1"/>
    <xf numFmtId="165" fontId="14" fillId="0" borderId="0" xfId="0" applyNumberFormat="1" applyFont="1" applyFill="1" applyBorder="1" applyAlignment="1"/>
    <xf numFmtId="164" fontId="14" fillId="0" borderId="0" xfId="0" applyNumberFormat="1" applyFont="1" applyFill="1" applyBorder="1"/>
    <xf numFmtId="0" fontId="14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8" fillId="0" borderId="0" xfId="0" quotePrefix="1" applyFont="1" applyFill="1" applyBorder="1" applyAlignment="1">
      <alignment horizontal="left"/>
    </xf>
    <xf numFmtId="164" fontId="11" fillId="0" borderId="0" xfId="0" applyNumberFormat="1" applyFont="1" applyFill="1" applyBorder="1" applyAlignment="1"/>
    <xf numFmtId="164" fontId="7" fillId="0" borderId="0" xfId="0" applyNumberFormat="1" applyFont="1" applyFill="1" applyBorder="1"/>
    <xf numFmtId="164" fontId="14" fillId="0" borderId="0" xfId="0" applyNumberFormat="1" applyFont="1"/>
    <xf numFmtId="0" fontId="14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/>
    <xf numFmtId="0" fontId="12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top"/>
    </xf>
    <xf numFmtId="0" fontId="19" fillId="0" borderId="1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12" xfId="0" applyFont="1" applyFill="1" applyBorder="1"/>
    <xf numFmtId="0" fontId="20" fillId="0" borderId="13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justify" vertical="center"/>
    </xf>
    <xf numFmtId="0" fontId="20" fillId="0" borderId="14" xfId="0" applyFont="1" applyFill="1" applyBorder="1" applyAlignment="1">
      <alignment horizontal="center" vertical="top"/>
    </xf>
    <xf numFmtId="0" fontId="7" fillId="0" borderId="14" xfId="0" applyFont="1" applyFill="1" applyBorder="1"/>
    <xf numFmtId="0" fontId="7" fillId="0" borderId="15" xfId="0" applyFont="1" applyFill="1" applyBorder="1"/>
    <xf numFmtId="178" fontId="17" fillId="0" borderId="13" xfId="0" applyNumberFormat="1" applyFont="1" applyFill="1" applyBorder="1" applyAlignment="1">
      <alignment horizontal="right"/>
    </xf>
    <xf numFmtId="164" fontId="15" fillId="0" borderId="14" xfId="0" applyNumberFormat="1" applyFont="1" applyFill="1" applyBorder="1" applyAlignment="1">
      <alignment horizontal="right"/>
    </xf>
    <xf numFmtId="178" fontId="17" fillId="0" borderId="14" xfId="0" applyNumberFormat="1" applyFont="1" applyFill="1" applyBorder="1" applyAlignment="1">
      <alignment horizontal="right"/>
    </xf>
    <xf numFmtId="170" fontId="15" fillId="0" borderId="14" xfId="0" applyNumberFormat="1" applyFont="1" applyFill="1" applyBorder="1" applyAlignment="1">
      <alignment horizontal="centerContinuous"/>
    </xf>
    <xf numFmtId="170" fontId="15" fillId="0" borderId="14" xfId="0" applyNumberFormat="1" applyFont="1" applyFill="1" applyBorder="1" applyAlignment="1">
      <alignment horizontal="center"/>
    </xf>
    <xf numFmtId="177" fontId="15" fillId="0" borderId="14" xfId="0" applyNumberFormat="1" applyFont="1" applyFill="1" applyBorder="1" applyAlignment="1">
      <alignment horizontal="right" vertical="center"/>
    </xf>
    <xf numFmtId="164" fontId="17" fillId="0" borderId="14" xfId="0" applyNumberFormat="1" applyFont="1" applyFill="1" applyBorder="1" applyAlignment="1">
      <alignment horizontal="right"/>
    </xf>
    <xf numFmtId="171" fontId="15" fillId="0" borderId="14" xfId="0" applyNumberFormat="1" applyFont="1" applyFill="1" applyBorder="1" applyAlignment="1">
      <alignment horizontal="center"/>
    </xf>
    <xf numFmtId="173" fontId="15" fillId="0" borderId="14" xfId="0" applyNumberFormat="1" applyFont="1" applyFill="1" applyBorder="1" applyAlignment="1">
      <alignment horizontal="center"/>
    </xf>
    <xf numFmtId="167" fontId="15" fillId="0" borderId="15" xfId="0" applyNumberFormat="1" applyFont="1" applyFill="1" applyBorder="1" applyAlignment="1"/>
    <xf numFmtId="0" fontId="13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/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justify" vertical="center"/>
    </xf>
    <xf numFmtId="0" fontId="14" fillId="0" borderId="2" xfId="0" applyFont="1" applyFill="1" applyBorder="1" applyAlignment="1">
      <alignment horizontal="center" vertical="top"/>
    </xf>
    <xf numFmtId="164" fontId="15" fillId="0" borderId="2" xfId="0" applyNumberFormat="1" applyFont="1" applyFill="1" applyBorder="1" applyAlignment="1">
      <alignment horizontal="right"/>
    </xf>
    <xf numFmtId="174" fontId="15" fillId="0" borderId="2" xfId="0" applyNumberFormat="1" applyFont="1" applyFill="1" applyBorder="1" applyAlignment="1">
      <alignment horizontal="right" vertical="center"/>
    </xf>
    <xf numFmtId="164" fontId="17" fillId="0" borderId="2" xfId="0" applyNumberFormat="1" applyFont="1" applyBorder="1"/>
    <xf numFmtId="164" fontId="14" fillId="0" borderId="2" xfId="0" applyNumberFormat="1" applyFont="1" applyBorder="1"/>
    <xf numFmtId="164" fontId="15" fillId="0" borderId="2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/>
    <xf numFmtId="0" fontId="21" fillId="4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left"/>
    </xf>
    <xf numFmtId="0" fontId="23" fillId="0" borderId="0" xfId="0" quotePrefix="1" applyFont="1" applyFill="1" applyAlignment="1">
      <alignment horizontal="left" vertical="center"/>
    </xf>
    <xf numFmtId="0" fontId="21" fillId="0" borderId="0" xfId="0" applyFont="1" applyAlignment="1">
      <alignment horizontal="right"/>
    </xf>
    <xf numFmtId="0" fontId="24" fillId="5" borderId="2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/>
    </xf>
    <xf numFmtId="177" fontId="25" fillId="0" borderId="14" xfId="0" applyNumberFormat="1" applyFont="1" applyFill="1" applyBorder="1" applyAlignment="1">
      <alignment vertical="center"/>
    </xf>
    <xf numFmtId="174" fontId="25" fillId="0" borderId="2" xfId="0" applyNumberFormat="1" applyFont="1" applyFill="1" applyBorder="1" applyAlignment="1">
      <alignment vertical="center"/>
    </xf>
    <xf numFmtId="164" fontId="25" fillId="0" borderId="2" xfId="0" applyNumberFormat="1" applyFont="1" applyFill="1" applyBorder="1" applyAlignment="1">
      <alignment vertical="center"/>
    </xf>
    <xf numFmtId="0" fontId="25" fillId="0" borderId="2" xfId="0" applyFont="1" applyFill="1" applyBorder="1" applyAlignment="1">
      <alignment vertical="center"/>
    </xf>
    <xf numFmtId="164" fontId="26" fillId="0" borderId="2" xfId="0" applyNumberFormat="1" applyFont="1" applyBorder="1" applyAlignment="1">
      <alignment vertical="center"/>
    </xf>
    <xf numFmtId="164" fontId="25" fillId="0" borderId="2" xfId="0" applyNumberFormat="1" applyFont="1" applyBorder="1" applyAlignment="1">
      <alignment vertical="center"/>
    </xf>
    <xf numFmtId="178" fontId="26" fillId="0" borderId="13" xfId="0" applyNumberFormat="1" applyFont="1" applyFill="1" applyBorder="1" applyAlignment="1">
      <alignment vertical="center"/>
    </xf>
    <xf numFmtId="164" fontId="25" fillId="0" borderId="14" xfId="0" applyNumberFormat="1" applyFont="1" applyFill="1" applyBorder="1" applyAlignment="1">
      <alignment vertical="center"/>
    </xf>
    <xf numFmtId="178" fontId="26" fillId="0" borderId="14" xfId="0" applyNumberFormat="1" applyFont="1" applyFill="1" applyBorder="1" applyAlignment="1">
      <alignment vertical="center"/>
    </xf>
    <xf numFmtId="168" fontId="25" fillId="0" borderId="14" xfId="0" applyNumberFormat="1" applyFont="1" applyFill="1" applyBorder="1" applyAlignment="1">
      <alignment vertical="center"/>
    </xf>
    <xf numFmtId="167" fontId="25" fillId="0" borderId="14" xfId="0" applyNumberFormat="1" applyFont="1" applyFill="1" applyBorder="1" applyAlignment="1">
      <alignment vertical="center"/>
    </xf>
    <xf numFmtId="164" fontId="26" fillId="0" borderId="14" xfId="0" applyNumberFormat="1" applyFont="1" applyFill="1" applyBorder="1" applyAlignment="1">
      <alignment vertical="center"/>
    </xf>
    <xf numFmtId="169" fontId="25" fillId="0" borderId="14" xfId="0" applyNumberFormat="1" applyFont="1" applyFill="1" applyBorder="1" applyAlignment="1">
      <alignment vertical="center"/>
    </xf>
    <xf numFmtId="167" fontId="25" fillId="0" borderId="15" xfId="0" applyNumberFormat="1" applyFont="1" applyFill="1" applyBorder="1" applyAlignment="1">
      <alignment vertical="center"/>
    </xf>
    <xf numFmtId="178" fontId="25" fillId="0" borderId="14" xfId="0" applyNumberFormat="1" applyFont="1" applyFill="1" applyBorder="1" applyAlignment="1">
      <alignment vertical="center"/>
    </xf>
    <xf numFmtId="179" fontId="25" fillId="0" borderId="14" xfId="0" applyNumberFormat="1" applyFont="1" applyFill="1" applyBorder="1" applyAlignment="1">
      <alignment vertical="center"/>
    </xf>
    <xf numFmtId="0" fontId="25" fillId="0" borderId="14" xfId="0" applyFont="1" applyBorder="1" applyAlignment="1">
      <alignment vertical="center"/>
    </xf>
    <xf numFmtId="178" fontId="26" fillId="0" borderId="2" xfId="0" applyNumberFormat="1" applyFont="1" applyFill="1" applyBorder="1" applyAlignment="1">
      <alignment vertical="center"/>
    </xf>
    <xf numFmtId="168" fontId="25" fillId="0" borderId="2" xfId="0" applyNumberFormat="1" applyFont="1" applyFill="1" applyBorder="1" applyAlignment="1">
      <alignment vertical="center"/>
    </xf>
    <xf numFmtId="0" fontId="25" fillId="0" borderId="2" xfId="0" applyFont="1" applyBorder="1" applyAlignment="1">
      <alignment vertical="center"/>
    </xf>
    <xf numFmtId="178" fontId="25" fillId="0" borderId="2" xfId="0" applyNumberFormat="1" applyFont="1" applyFill="1" applyBorder="1" applyAlignment="1">
      <alignment vertical="center"/>
    </xf>
    <xf numFmtId="164" fontId="26" fillId="0" borderId="2" xfId="0" applyNumberFormat="1" applyFont="1" applyFill="1" applyBorder="1" applyAlignment="1">
      <alignment vertical="center"/>
    </xf>
    <xf numFmtId="167" fontId="25" fillId="0" borderId="2" xfId="0" applyNumberFormat="1" applyFont="1" applyFill="1" applyBorder="1" applyAlignment="1">
      <alignment vertical="center"/>
    </xf>
    <xf numFmtId="0" fontId="25" fillId="0" borderId="5" xfId="0" applyFont="1" applyFill="1" applyBorder="1"/>
    <xf numFmtId="174" fontId="26" fillId="0" borderId="2" xfId="0" applyNumberFormat="1" applyFont="1" applyFill="1" applyBorder="1" applyAlignment="1">
      <alignment vertical="center"/>
    </xf>
    <xf numFmtId="0" fontId="0" fillId="0" borderId="5" xfId="0" applyBorder="1"/>
    <xf numFmtId="0" fontId="24" fillId="0" borderId="0" xfId="0" applyFont="1" applyFill="1" applyBorder="1" applyAlignment="1">
      <alignment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178" fontId="26" fillId="0" borderId="5" xfId="0" applyNumberFormat="1" applyFont="1" applyFill="1" applyBorder="1" applyAlignment="1">
      <alignment vertical="center"/>
    </xf>
    <xf numFmtId="164" fontId="25" fillId="0" borderId="5" xfId="0" applyNumberFormat="1" applyFont="1" applyFill="1" applyBorder="1" applyAlignment="1">
      <alignment vertical="center"/>
    </xf>
    <xf numFmtId="168" fontId="26" fillId="0" borderId="5" xfId="0" applyNumberFormat="1" applyFont="1" applyFill="1" applyBorder="1" applyAlignment="1">
      <alignment vertical="center"/>
    </xf>
    <xf numFmtId="168" fontId="25" fillId="0" borderId="5" xfId="0" applyNumberFormat="1" applyFont="1" applyFill="1" applyBorder="1" applyAlignment="1">
      <alignment vertical="center"/>
    </xf>
    <xf numFmtId="164" fontId="26" fillId="0" borderId="5" xfId="0" applyNumberFormat="1" applyFont="1" applyBorder="1" applyAlignment="1">
      <alignment vertical="center"/>
    </xf>
    <xf numFmtId="164" fontId="25" fillId="0" borderId="5" xfId="0" applyNumberFormat="1" applyFont="1" applyBorder="1" applyAlignment="1">
      <alignment vertical="center"/>
    </xf>
    <xf numFmtId="174" fontId="25" fillId="0" borderId="5" xfId="0" applyNumberFormat="1" applyFont="1" applyFill="1" applyBorder="1" applyAlignment="1">
      <alignment vertical="center"/>
    </xf>
    <xf numFmtId="180" fontId="25" fillId="0" borderId="14" xfId="0" applyNumberFormat="1" applyFont="1" applyFill="1" applyBorder="1" applyAlignment="1">
      <alignment vertical="center"/>
    </xf>
    <xf numFmtId="180" fontId="25" fillId="0" borderId="2" xfId="0" applyNumberFormat="1" applyFont="1" applyFill="1" applyBorder="1" applyAlignment="1">
      <alignment vertical="center"/>
    </xf>
    <xf numFmtId="180" fontId="25" fillId="0" borderId="5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1" fillId="4" borderId="2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top" wrapText="1"/>
    </xf>
    <xf numFmtId="0" fontId="21" fillId="5" borderId="2" xfId="0" applyFont="1" applyFill="1" applyBorder="1" applyAlignment="1">
      <alignment horizontal="center" vertical="top" wrapText="1"/>
    </xf>
    <xf numFmtId="0" fontId="21" fillId="5" borderId="5" xfId="0" applyFont="1" applyFill="1" applyBorder="1" applyAlignment="1">
      <alignment horizontal="center" vertical="top" wrapText="1"/>
    </xf>
    <xf numFmtId="0" fontId="21" fillId="5" borderId="7" xfId="0" applyFont="1" applyFill="1" applyBorder="1" applyAlignment="1">
      <alignment horizontal="center"/>
    </xf>
    <xf numFmtId="0" fontId="21" fillId="5" borderId="8" xfId="0" applyFont="1" applyFill="1" applyBorder="1" applyAlignment="1">
      <alignment horizontal="center"/>
    </xf>
    <xf numFmtId="0" fontId="21" fillId="5" borderId="9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center" vertical="top"/>
    </xf>
    <xf numFmtId="0" fontId="27" fillId="5" borderId="3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175" fontId="17" fillId="0" borderId="2" xfId="0" applyNumberFormat="1" applyFont="1" applyFill="1" applyBorder="1" applyAlignment="1">
      <alignment horizontal="right" vertical="center"/>
    </xf>
    <xf numFmtId="172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/>
    <xf numFmtId="176" fontId="15" fillId="0" borderId="2" xfId="0" applyNumberFormat="1" applyFont="1" applyFill="1" applyBorder="1" applyAlignment="1">
      <alignment horizontal="right" vertical="center"/>
    </xf>
    <xf numFmtId="0" fontId="21" fillId="5" borderId="5" xfId="0" applyFont="1" applyFill="1" applyBorder="1" applyAlignment="1">
      <alignment horizontal="center" vertical="center" wrapText="1"/>
    </xf>
    <xf numFmtId="175" fontId="17" fillId="0" borderId="2" xfId="0" applyNumberFormat="1" applyFont="1" applyFill="1" applyBorder="1" applyAlignment="1">
      <alignment horizontal="right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8080"/>
      <color rgb="FFC0C0C0"/>
      <color rgb="FFC0C0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288471</xdr:colOff>
      <xdr:row>7</xdr:row>
      <xdr:rowOff>9524</xdr:rowOff>
    </xdr:from>
    <xdr:to>
      <xdr:col>3</xdr:col>
      <xdr:colOff>40821</xdr:colOff>
      <xdr:row>7</xdr:row>
      <xdr:rowOff>125185</xdr:rowOff>
    </xdr:to>
    <xdr:sp macro="" textlink="">
      <xdr:nvSpPr>
        <xdr:cNvPr id="1037" name="Texto 1"/>
        <xdr:cNvSpPr txBox="1">
          <a:spLocks noChangeArrowheads="1"/>
        </xdr:cNvSpPr>
      </xdr:nvSpPr>
      <xdr:spPr bwMode="auto">
        <a:xfrm>
          <a:off x="1175657" y="1027338"/>
          <a:ext cx="160564" cy="11566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/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  <a:endParaRPr lang="es-MX" sz="500">
            <a:latin typeface="Soberana Sans Light" pitchFamily="50" charset="0"/>
          </a:endParaRPr>
        </a:p>
        <a:p>
          <a:pPr rtl="0" fontAlgn="base"/>
          <a:endParaRPr lang="es-MX" sz="1100" b="0" i="0" baseline="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Presidencia Fina"/>
          </a:endParaRP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Presidencia Fina"/>
          </a:endParaRPr>
        </a:p>
      </xdr:txBody>
    </xdr:sp>
    <xdr:clientData/>
  </xdr:twoCellAnchor>
  <xdr:twoCellAnchor>
    <xdr:from>
      <xdr:col>7</xdr:col>
      <xdr:colOff>157842</xdr:colOff>
      <xdr:row>4</xdr:row>
      <xdr:rowOff>118381</xdr:rowOff>
    </xdr:from>
    <xdr:to>
      <xdr:col>7</xdr:col>
      <xdr:colOff>312964</xdr:colOff>
      <xdr:row>6</xdr:row>
      <xdr:rowOff>97971</xdr:rowOff>
    </xdr:to>
    <xdr:sp macro="" textlink="">
      <xdr:nvSpPr>
        <xdr:cNvPr id="4" name="Texto 1"/>
        <xdr:cNvSpPr txBox="1">
          <a:spLocks noChangeArrowheads="1"/>
        </xdr:cNvSpPr>
      </xdr:nvSpPr>
      <xdr:spPr bwMode="auto">
        <a:xfrm>
          <a:off x="3162299" y="874938"/>
          <a:ext cx="155122" cy="11566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 fontAlgn="base"/>
          <a:r>
            <a:rPr lang="es-MX" sz="500" b="0" i="0" baseline="0">
              <a:latin typeface="Soberana Sans Light" pitchFamily="50" charset="0"/>
              <a:ea typeface="+mn-ea"/>
              <a:cs typeface="+mn-cs"/>
            </a:rPr>
            <a:t>2/</a:t>
          </a: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Presidencia Fina"/>
          </a:endParaRP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Presidencia Fina"/>
          </a:endParaRPr>
        </a:p>
      </xdr:txBody>
    </xdr:sp>
    <xdr:clientData/>
  </xdr:twoCellAnchor>
  <xdr:twoCellAnchor>
    <xdr:from>
      <xdr:col>12</xdr:col>
      <xdr:colOff>119752</xdr:colOff>
      <xdr:row>51</xdr:row>
      <xdr:rowOff>14125</xdr:rowOff>
    </xdr:from>
    <xdr:to>
      <xdr:col>12</xdr:col>
      <xdr:colOff>247660</xdr:colOff>
      <xdr:row>52</xdr:row>
      <xdr:rowOff>82499</xdr:rowOff>
    </xdr:to>
    <xdr:sp macro="" textlink="">
      <xdr:nvSpPr>
        <xdr:cNvPr id="5" name="Texto 1"/>
        <xdr:cNvSpPr txBox="1">
          <a:spLocks noChangeArrowheads="1"/>
        </xdr:cNvSpPr>
      </xdr:nvSpPr>
      <xdr:spPr bwMode="auto">
        <a:xfrm>
          <a:off x="5263252" y="5075982"/>
          <a:ext cx="127908" cy="955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/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  <a:endParaRPr lang="es-MX" sz="500">
            <a:latin typeface="Soberana Sans Light" pitchFamily="50" charset="0"/>
          </a:endParaRPr>
        </a:p>
        <a:p>
          <a:pPr rtl="0" fontAlgn="base"/>
          <a:endParaRPr lang="es-MX" sz="1100" b="0" i="0" baseline="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Presidencia Fina"/>
          </a:endParaRP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Presidencia Fina"/>
          </a:endParaRPr>
        </a:p>
      </xdr:txBody>
    </xdr:sp>
    <xdr:clientData/>
  </xdr:twoCellAnchor>
  <xdr:twoCellAnchor>
    <xdr:from>
      <xdr:col>7</xdr:col>
      <xdr:colOff>293923</xdr:colOff>
      <xdr:row>53</xdr:row>
      <xdr:rowOff>80288</xdr:rowOff>
    </xdr:from>
    <xdr:to>
      <xdr:col>8</xdr:col>
      <xdr:colOff>19060</xdr:colOff>
      <xdr:row>54</xdr:row>
      <xdr:rowOff>70764</xdr:rowOff>
    </xdr:to>
    <xdr:sp macro="" textlink="">
      <xdr:nvSpPr>
        <xdr:cNvPr id="9" name="Texto 1"/>
        <xdr:cNvSpPr txBox="1">
          <a:spLocks noChangeArrowheads="1"/>
        </xdr:cNvSpPr>
      </xdr:nvSpPr>
      <xdr:spPr bwMode="auto">
        <a:xfrm>
          <a:off x="3298380" y="5294545"/>
          <a:ext cx="133351" cy="11566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/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  <a:endParaRPr lang="es-MX" sz="500">
            <a:latin typeface="Soberana Sans Light" pitchFamily="50" charset="0"/>
          </a:endParaRPr>
        </a:p>
        <a:p>
          <a:pPr rtl="0" fontAlgn="base"/>
          <a:endParaRPr lang="es-MX" sz="1100" b="0" i="0" baseline="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Presidencia Fina"/>
          </a:endParaRP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Presidencia Fin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5"/>
  <sheetViews>
    <sheetView showGridLines="0" tabSelected="1" zoomScale="175" zoomScaleNormal="150" workbookViewId="0">
      <selection activeCell="I3" sqref="I3"/>
    </sheetView>
  </sheetViews>
  <sheetFormatPr baseColWidth="10" defaultRowHeight="12.75"/>
  <cols>
    <col min="1" max="1" width="6.140625" style="2" customWidth="1"/>
    <col min="2" max="2" width="6.7109375" customWidth="1"/>
    <col min="3" max="3" width="6.42578125" customWidth="1"/>
    <col min="4" max="4" width="5.42578125" customWidth="1"/>
    <col min="5" max="5" width="8" customWidth="1"/>
    <col min="6" max="6" width="6" customWidth="1"/>
    <col min="7" max="7" width="6.28515625" customWidth="1"/>
    <col min="8" max="8" width="6.140625" customWidth="1"/>
    <col min="9" max="9" width="8.140625" customWidth="1"/>
    <col min="10" max="10" width="5.7109375" customWidth="1"/>
    <col min="11" max="12" width="6" customWidth="1"/>
    <col min="13" max="13" width="7.5703125" customWidth="1"/>
    <col min="14" max="15" width="8.5703125" customWidth="1"/>
    <col min="16" max="16" width="10.140625" customWidth="1"/>
    <col min="17" max="25" width="8.5703125" customWidth="1"/>
    <col min="26" max="26" width="11.85546875" customWidth="1"/>
  </cols>
  <sheetData>
    <row r="1" spans="1:31" ht="21" customHeight="1">
      <c r="A1" s="124"/>
      <c r="B1" s="124"/>
      <c r="C1" s="124"/>
      <c r="D1" s="124"/>
      <c r="E1" s="124"/>
      <c r="F1" s="1"/>
      <c r="G1" s="1"/>
      <c r="H1" s="1"/>
      <c r="I1" s="1"/>
      <c r="J1" s="1"/>
      <c r="K1" s="123"/>
      <c r="L1" s="123"/>
      <c r="M1" s="12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2" customHeight="1">
      <c r="A2" s="124"/>
      <c r="B2" s="124"/>
      <c r="C2" s="125"/>
      <c r="D2" s="125"/>
      <c r="E2" s="1"/>
      <c r="F2" s="1"/>
      <c r="G2" s="1"/>
      <c r="H2" s="1"/>
      <c r="I2" s="1"/>
      <c r="J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0.5" customHeight="1">
      <c r="Z3" s="123" t="s">
        <v>11</v>
      </c>
      <c r="AA3" s="123"/>
      <c r="AB3" s="123"/>
    </row>
    <row r="4" spans="1:31" ht="15.75" customHeight="1">
      <c r="A4" s="76" t="s">
        <v>22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31" ht="9.9499999999999993" customHeight="1">
      <c r="A5" s="77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78" t="s">
        <v>12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31" ht="0.95" customHeight="1">
      <c r="A6" s="10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31" ht="9.9499999999999993" customHeight="1">
      <c r="A7" s="142" t="s">
        <v>1</v>
      </c>
      <c r="B7" s="145" t="s">
        <v>2</v>
      </c>
      <c r="C7" s="145"/>
      <c r="D7" s="145"/>
      <c r="E7" s="145"/>
      <c r="F7" s="146" t="s">
        <v>3</v>
      </c>
      <c r="G7" s="146"/>
      <c r="H7" s="146"/>
      <c r="I7" s="146"/>
      <c r="J7" s="145" t="s">
        <v>4</v>
      </c>
      <c r="K7" s="145"/>
      <c r="L7" s="145"/>
      <c r="M7" s="145"/>
    </row>
    <row r="8" spans="1:31" ht="9.75" customHeight="1">
      <c r="A8" s="143"/>
      <c r="B8" s="130" t="s">
        <v>2</v>
      </c>
      <c r="C8" s="147" t="s">
        <v>5</v>
      </c>
      <c r="D8" s="126" t="s">
        <v>14</v>
      </c>
      <c r="E8" s="126" t="s">
        <v>25</v>
      </c>
      <c r="F8" s="130" t="s">
        <v>2</v>
      </c>
      <c r="G8" s="147" t="s">
        <v>5</v>
      </c>
      <c r="H8" s="126" t="s">
        <v>14</v>
      </c>
      <c r="I8" s="126" t="s">
        <v>25</v>
      </c>
      <c r="J8" s="130" t="s">
        <v>2</v>
      </c>
      <c r="K8" s="147" t="s">
        <v>6</v>
      </c>
      <c r="L8" s="126" t="s">
        <v>14</v>
      </c>
      <c r="M8" s="126" t="s">
        <v>25</v>
      </c>
    </row>
    <row r="9" spans="1:31" ht="9.75" customHeight="1">
      <c r="A9" s="143"/>
      <c r="B9" s="130" t="s">
        <v>2</v>
      </c>
      <c r="C9" s="147"/>
      <c r="D9" s="126"/>
      <c r="E9" s="126"/>
      <c r="F9" s="130"/>
      <c r="G9" s="147"/>
      <c r="H9" s="126" t="s">
        <v>7</v>
      </c>
      <c r="I9" s="126"/>
      <c r="J9" s="130"/>
      <c r="K9" s="147"/>
      <c r="L9" s="126" t="s">
        <v>7</v>
      </c>
      <c r="M9" s="126"/>
    </row>
    <row r="10" spans="1:31" ht="2.25" customHeight="1">
      <c r="A10" s="74"/>
      <c r="B10" s="130"/>
      <c r="C10" s="147"/>
      <c r="D10" s="126"/>
      <c r="E10" s="75"/>
      <c r="F10" s="130"/>
      <c r="G10" s="147"/>
      <c r="H10" s="126"/>
      <c r="I10" s="75"/>
      <c r="J10" s="130"/>
      <c r="K10" s="147"/>
      <c r="L10" s="126"/>
      <c r="M10" s="75"/>
    </row>
    <row r="11" spans="1:31" s="5" customFormat="1" ht="1.5" customHeight="1">
      <c r="A11" s="33"/>
      <c r="B11" s="36"/>
      <c r="C11" s="37"/>
      <c r="D11" s="38"/>
      <c r="E11" s="38"/>
      <c r="F11" s="39"/>
      <c r="G11" s="38"/>
      <c r="H11" s="40"/>
      <c r="I11" s="37"/>
      <c r="J11" s="41"/>
      <c r="K11" s="42"/>
      <c r="L11" s="42"/>
      <c r="M11" s="43"/>
    </row>
    <row r="12" spans="1:31" s="5" customFormat="1" ht="0.95" customHeight="1">
      <c r="A12" s="34"/>
      <c r="B12" s="44"/>
      <c r="C12" s="45"/>
      <c r="D12" s="46"/>
      <c r="E12" s="46"/>
      <c r="F12" s="47"/>
      <c r="G12" s="46"/>
      <c r="H12" s="48"/>
      <c r="I12" s="45"/>
      <c r="J12" s="49"/>
      <c r="K12" s="50"/>
      <c r="L12" s="50"/>
      <c r="M12" s="51"/>
    </row>
    <row r="13" spans="1:31" ht="7.5" hidden="1" customHeight="1">
      <c r="A13" s="35">
        <v>1980</v>
      </c>
      <c r="B13" s="52" t="e">
        <f>F13+J13+B59+I59+#REF!+#REF!</f>
        <v>#REF!</v>
      </c>
      <c r="C13" s="53" t="e">
        <f>G13+K13+D59+K59+#REF!+#REF!</f>
        <v>#REF!</v>
      </c>
      <c r="D13" s="53" t="e">
        <f>H13+L13+E59+L59+#REF!+#REF!</f>
        <v>#REF!</v>
      </c>
      <c r="E13" s="53" t="e">
        <f>I13+M13+G59+M59+#REF!+#REF!</f>
        <v>#REF!</v>
      </c>
      <c r="F13" s="54">
        <f>SUM(G13:I13)</f>
        <v>256.39999999999998</v>
      </c>
      <c r="G13" s="55">
        <v>190.6</v>
      </c>
      <c r="H13" s="56"/>
      <c r="I13" s="57">
        <v>65.8</v>
      </c>
      <c r="J13" s="58">
        <f>SUM(K13:M13)</f>
        <v>93.8</v>
      </c>
      <c r="K13" s="59">
        <v>84</v>
      </c>
      <c r="L13" s="60">
        <v>9.8000000000000007</v>
      </c>
      <c r="M13" s="61"/>
      <c r="AB13">
        <v>58.8</v>
      </c>
      <c r="AC13">
        <v>110.8</v>
      </c>
      <c r="AD13">
        <v>51.2</v>
      </c>
      <c r="AE13">
        <v>69.400000000000006</v>
      </c>
    </row>
    <row r="14" spans="1:31" ht="9.9499999999999993" customHeight="1">
      <c r="A14" s="79">
        <v>1994</v>
      </c>
      <c r="B14" s="90">
        <f t="shared" ref="B14:B32" si="0">SUM(C14:E14)</f>
        <v>127207.71999999999</v>
      </c>
      <c r="C14" s="91">
        <f>G14+K14+C61+G61+K61</f>
        <v>113374.92</v>
      </c>
      <c r="D14" s="91">
        <f>H14+L14+D61+H61+L61</f>
        <v>12948.099999999999</v>
      </c>
      <c r="E14" s="120">
        <f>I14+M14+E61+I61+M61</f>
        <v>884.7</v>
      </c>
      <c r="F14" s="92">
        <f t="shared" ref="F14:F20" si="1">SUM(G14:I14)</f>
        <v>32871.1</v>
      </c>
      <c r="G14" s="93">
        <v>32409.4</v>
      </c>
      <c r="H14" s="94"/>
      <c r="I14" s="84">
        <v>461.7</v>
      </c>
      <c r="J14" s="95">
        <f t="shared" ref="J14:J20" si="2">SUM(K14:M14)</f>
        <v>37945.699999999997</v>
      </c>
      <c r="K14" s="96">
        <v>34908.5</v>
      </c>
      <c r="L14" s="96">
        <v>3037.2</v>
      </c>
      <c r="M14" s="97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31" ht="3" customHeight="1">
      <c r="A15" s="79"/>
      <c r="B15" s="90"/>
      <c r="C15" s="91"/>
      <c r="D15" s="91"/>
      <c r="E15" s="120"/>
      <c r="F15" s="92"/>
      <c r="G15" s="93"/>
      <c r="H15" s="94"/>
      <c r="I15" s="84"/>
      <c r="J15" s="95"/>
      <c r="K15" s="96"/>
      <c r="L15" s="96"/>
      <c r="M15" s="97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31" ht="9.9499999999999993" customHeight="1">
      <c r="A16" s="79">
        <v>1995</v>
      </c>
      <c r="B16" s="90">
        <f t="shared" si="0"/>
        <v>163550.29999999999</v>
      </c>
      <c r="C16" s="91">
        <f t="shared" ref="C16:E20" si="3">G16+K16+C63+G63+K63</f>
        <v>144138.5</v>
      </c>
      <c r="D16" s="91">
        <f t="shared" si="3"/>
        <v>20137</v>
      </c>
      <c r="E16" s="120">
        <f t="shared" si="3"/>
        <v>-725.2</v>
      </c>
      <c r="F16" s="92">
        <f t="shared" si="1"/>
        <v>50931.799999999996</v>
      </c>
      <c r="G16" s="93">
        <v>49298.6</v>
      </c>
      <c r="H16" s="94"/>
      <c r="I16" s="84">
        <v>1633.2</v>
      </c>
      <c r="J16" s="95">
        <f t="shared" si="2"/>
        <v>42732.5</v>
      </c>
      <c r="K16" s="96">
        <v>39072</v>
      </c>
      <c r="L16" s="96">
        <v>3660.5</v>
      </c>
      <c r="M16" s="97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9.9499999999999993" customHeight="1">
      <c r="A17" s="79">
        <v>1996</v>
      </c>
      <c r="B17" s="90">
        <f t="shared" si="0"/>
        <v>224242</v>
      </c>
      <c r="C17" s="91">
        <f t="shared" si="3"/>
        <v>194725.90000000002</v>
      </c>
      <c r="D17" s="91">
        <f t="shared" si="3"/>
        <v>24603.8</v>
      </c>
      <c r="E17" s="120">
        <f t="shared" si="3"/>
        <v>4912.3</v>
      </c>
      <c r="F17" s="92">
        <f t="shared" si="1"/>
        <v>78073.099999999991</v>
      </c>
      <c r="G17" s="93">
        <v>73353.2</v>
      </c>
      <c r="H17" s="94"/>
      <c r="I17" s="84">
        <v>4719.8999999999996</v>
      </c>
      <c r="J17" s="95">
        <f t="shared" si="2"/>
        <v>55007.3</v>
      </c>
      <c r="K17" s="96">
        <v>48422.3</v>
      </c>
      <c r="L17" s="96">
        <v>6585</v>
      </c>
      <c r="M17" s="97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9.9499999999999993" customHeight="1">
      <c r="A18" s="79">
        <v>1997</v>
      </c>
      <c r="B18" s="90">
        <f t="shared" si="0"/>
        <v>277420.80000000005</v>
      </c>
      <c r="C18" s="91">
        <f t="shared" si="3"/>
        <v>236904.7</v>
      </c>
      <c r="D18" s="91">
        <f t="shared" si="3"/>
        <v>52807.7</v>
      </c>
      <c r="E18" s="120">
        <f t="shared" si="3"/>
        <v>-12291.6</v>
      </c>
      <c r="F18" s="92">
        <f t="shared" si="1"/>
        <v>76076.2</v>
      </c>
      <c r="G18" s="93">
        <v>85040.3</v>
      </c>
      <c r="H18" s="94"/>
      <c r="I18" s="84">
        <v>-8964.1</v>
      </c>
      <c r="J18" s="95">
        <f t="shared" si="2"/>
        <v>72430.399999999994</v>
      </c>
      <c r="K18" s="96">
        <v>55703.5</v>
      </c>
      <c r="L18" s="96">
        <v>16726.900000000001</v>
      </c>
      <c r="M18" s="97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9.9499999999999993" customHeight="1">
      <c r="A19" s="79">
        <v>1998</v>
      </c>
      <c r="B19" s="90">
        <f t="shared" si="0"/>
        <v>303054</v>
      </c>
      <c r="C19" s="91">
        <f t="shared" si="3"/>
        <v>248824.5</v>
      </c>
      <c r="D19" s="91">
        <f t="shared" si="3"/>
        <v>56775.599999999991</v>
      </c>
      <c r="E19" s="120">
        <f t="shared" si="3"/>
        <v>-2546.1</v>
      </c>
      <c r="F19" s="92">
        <f t="shared" si="1"/>
        <v>83152.599999999991</v>
      </c>
      <c r="G19" s="93">
        <v>82066.399999999994</v>
      </c>
      <c r="H19" s="94"/>
      <c r="I19" s="84">
        <v>1086.2</v>
      </c>
      <c r="J19" s="95">
        <f t="shared" si="2"/>
        <v>94094.2</v>
      </c>
      <c r="K19" s="96">
        <v>57277</v>
      </c>
      <c r="L19" s="96">
        <v>36817.199999999997</v>
      </c>
      <c r="M19" s="97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9.9499999999999993" customHeight="1">
      <c r="A20" s="79">
        <v>1999</v>
      </c>
      <c r="B20" s="90">
        <f t="shared" si="0"/>
        <v>362404.4</v>
      </c>
      <c r="C20" s="91">
        <f t="shared" si="3"/>
        <v>295517.7</v>
      </c>
      <c r="D20" s="91">
        <f t="shared" si="3"/>
        <v>66656.5</v>
      </c>
      <c r="E20" s="120">
        <f t="shared" si="3"/>
        <v>230.19999999999987</v>
      </c>
      <c r="F20" s="92">
        <f t="shared" si="1"/>
        <v>103566.5</v>
      </c>
      <c r="G20" s="93">
        <v>101165.8</v>
      </c>
      <c r="H20" s="94"/>
      <c r="I20" s="84">
        <v>2400.6999999999998</v>
      </c>
      <c r="J20" s="95">
        <f t="shared" si="2"/>
        <v>118613.1</v>
      </c>
      <c r="K20" s="96">
        <v>70917.2</v>
      </c>
      <c r="L20" s="96">
        <v>47695.9</v>
      </c>
      <c r="M20" s="97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" customHeight="1">
      <c r="A21" s="79"/>
      <c r="B21" s="90"/>
      <c r="C21" s="91"/>
      <c r="D21" s="91"/>
      <c r="E21" s="120"/>
      <c r="F21" s="92"/>
      <c r="G21" s="93"/>
      <c r="H21" s="94"/>
      <c r="I21" s="84"/>
      <c r="J21" s="95"/>
      <c r="K21" s="96"/>
      <c r="L21" s="96"/>
      <c r="M21" s="97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9.9499999999999993" customHeight="1">
      <c r="A22" s="79">
        <v>2000</v>
      </c>
      <c r="B22" s="90">
        <f t="shared" si="0"/>
        <v>393422.8</v>
      </c>
      <c r="C22" s="91">
        <f>G22+K22+C69+G69+K69</f>
        <v>327063.40000000002</v>
      </c>
      <c r="D22" s="91">
        <f>H22+L22+D69+H69+L69</f>
        <v>77103.100000000006</v>
      </c>
      <c r="E22" s="120">
        <f>I22+M22+E69+I69+M69</f>
        <v>-10743.7</v>
      </c>
      <c r="F22" s="92">
        <f>SUM(G22:I22)</f>
        <v>94379.1</v>
      </c>
      <c r="G22" s="93">
        <v>100591.5</v>
      </c>
      <c r="H22" s="94"/>
      <c r="I22" s="84">
        <v>-6212.4</v>
      </c>
      <c r="J22" s="95">
        <f>SUM(K22:M22)</f>
        <v>141480.4</v>
      </c>
      <c r="K22" s="96">
        <v>85598.2</v>
      </c>
      <c r="L22" s="96">
        <v>55882.2</v>
      </c>
      <c r="M22" s="97"/>
    </row>
    <row r="23" spans="1:26" ht="9.9499999999999993" customHeight="1">
      <c r="A23" s="79">
        <v>2001</v>
      </c>
      <c r="B23" s="90">
        <f t="shared" si="0"/>
        <v>426574.29999999993</v>
      </c>
      <c r="C23" s="91">
        <f t="shared" ref="C23:D26" si="4">G23+K23+C70+G70+K70</f>
        <v>350265.69999999995</v>
      </c>
      <c r="D23" s="91">
        <f t="shared" si="4"/>
        <v>85324.6</v>
      </c>
      <c r="E23" s="120">
        <f>I23+M23+E70+M70</f>
        <v>-9016</v>
      </c>
      <c r="F23" s="92">
        <f>SUM(G23:I23)</f>
        <v>96193.9</v>
      </c>
      <c r="G23" s="93">
        <v>103523.9</v>
      </c>
      <c r="H23" s="94"/>
      <c r="I23" s="84">
        <v>-7330</v>
      </c>
      <c r="J23" s="95">
        <f>SUM(K23:M23)</f>
        <v>156419.6</v>
      </c>
      <c r="K23" s="96">
        <v>95462.1</v>
      </c>
      <c r="L23" s="96">
        <v>60957.5</v>
      </c>
      <c r="M23" s="97"/>
    </row>
    <row r="24" spans="1:26" ht="9.9499999999999993" customHeight="1">
      <c r="A24" s="79">
        <v>2002</v>
      </c>
      <c r="B24" s="90">
        <f t="shared" si="0"/>
        <v>496620.89999999997</v>
      </c>
      <c r="C24" s="91">
        <f t="shared" si="4"/>
        <v>417240.6</v>
      </c>
      <c r="D24" s="91">
        <f t="shared" si="4"/>
        <v>97706.2</v>
      </c>
      <c r="E24" s="120">
        <f>I24+M24+E71+M71</f>
        <v>-18325.900000000001</v>
      </c>
      <c r="F24" s="92">
        <f>SUM(G24:I24)</f>
        <v>134829.1</v>
      </c>
      <c r="G24" s="93">
        <v>150031.6</v>
      </c>
      <c r="H24" s="94"/>
      <c r="I24" s="84">
        <v>-15202.5</v>
      </c>
      <c r="J24" s="95">
        <f>SUM(K24:M24)</f>
        <v>169903.7</v>
      </c>
      <c r="K24" s="93">
        <v>100682.9</v>
      </c>
      <c r="L24" s="96">
        <v>69220.800000000003</v>
      </c>
      <c r="M24" s="97"/>
    </row>
    <row r="25" spans="1:26" ht="9.9499999999999993" customHeight="1">
      <c r="A25" s="79">
        <v>2003</v>
      </c>
      <c r="B25" s="90">
        <f t="shared" si="0"/>
        <v>585256.29999999993</v>
      </c>
      <c r="C25" s="91">
        <f t="shared" si="4"/>
        <v>488126.39999999997</v>
      </c>
      <c r="D25" s="91">
        <f t="shared" si="4"/>
        <v>117878.3</v>
      </c>
      <c r="E25" s="120">
        <f>I25+M25+E72+M72</f>
        <v>-20748.400000000001</v>
      </c>
      <c r="F25" s="92">
        <f>SUM(G25:I25)</f>
        <v>154129.70000000001</v>
      </c>
      <c r="G25" s="93">
        <v>175776.6</v>
      </c>
      <c r="H25" s="94"/>
      <c r="I25" s="84">
        <v>-21646.9</v>
      </c>
      <c r="J25" s="95">
        <f>SUM(K25:M25)</f>
        <v>189061.7</v>
      </c>
      <c r="K25" s="93">
        <v>115819.4</v>
      </c>
      <c r="L25" s="96">
        <v>73242.3</v>
      </c>
      <c r="M25" s="97"/>
    </row>
    <row r="26" spans="1:26" ht="9.9499999999999993" customHeight="1">
      <c r="A26" s="79">
        <v>2004</v>
      </c>
      <c r="B26" s="90">
        <f t="shared" si="0"/>
        <v>655918.20000000007</v>
      </c>
      <c r="C26" s="91">
        <f t="shared" si="4"/>
        <v>522876.4</v>
      </c>
      <c r="D26" s="91">
        <f t="shared" si="4"/>
        <v>164742.39999999999</v>
      </c>
      <c r="E26" s="120">
        <f>I26+M26+E73+M73</f>
        <v>-31700.600000000002</v>
      </c>
      <c r="F26" s="92">
        <f>SUM(G26:I26)</f>
        <v>192884.1</v>
      </c>
      <c r="G26" s="93">
        <v>190772</v>
      </c>
      <c r="H26" s="98">
        <v>33000</v>
      </c>
      <c r="I26" s="84">
        <v>-30887.9</v>
      </c>
      <c r="J26" s="95">
        <f>SUM(K26:M26)</f>
        <v>206259.4</v>
      </c>
      <c r="K26" s="93">
        <v>122684.2</v>
      </c>
      <c r="L26" s="96">
        <v>83575.199999999997</v>
      </c>
      <c r="M26" s="97"/>
    </row>
    <row r="27" spans="1:26" ht="3" customHeight="1">
      <c r="A27" s="79"/>
      <c r="B27" s="90"/>
      <c r="C27" s="91"/>
      <c r="D27" s="91"/>
      <c r="E27" s="120"/>
      <c r="F27" s="92"/>
      <c r="G27" s="93"/>
      <c r="H27" s="94"/>
      <c r="I27" s="84"/>
      <c r="J27" s="95"/>
      <c r="K27" s="93"/>
      <c r="L27" s="96"/>
      <c r="M27" s="97"/>
    </row>
    <row r="28" spans="1:26" ht="9.9499999999999993" customHeight="1">
      <c r="A28" s="79">
        <v>2005</v>
      </c>
      <c r="B28" s="90">
        <f t="shared" si="0"/>
        <v>706774</v>
      </c>
      <c r="C28" s="91">
        <f t="shared" ref="C28:D32" si="5">G28+K28+C75+G75+K75</f>
        <v>559600.70000000007</v>
      </c>
      <c r="D28" s="91">
        <f t="shared" si="5"/>
        <v>200949.8</v>
      </c>
      <c r="E28" s="120">
        <f>I28+M28+E75+M75</f>
        <v>-53776.5</v>
      </c>
      <c r="F28" s="92">
        <f>SUM(G28:I28)</f>
        <v>175360.80000000002</v>
      </c>
      <c r="G28" s="93">
        <v>185529.2</v>
      </c>
      <c r="H28" s="98">
        <v>44744.2</v>
      </c>
      <c r="I28" s="84">
        <v>-54912.6</v>
      </c>
      <c r="J28" s="95">
        <f>SUM(K28:M28)</f>
        <v>225481.5</v>
      </c>
      <c r="K28" s="93">
        <v>132636.70000000001</v>
      </c>
      <c r="L28" s="96">
        <v>92844.800000000003</v>
      </c>
      <c r="M28" s="97"/>
    </row>
    <row r="29" spans="1:26" ht="9.9499999999999993" customHeight="1">
      <c r="A29" s="79">
        <v>2006</v>
      </c>
      <c r="B29" s="90">
        <f t="shared" si="0"/>
        <v>941311.10000000009</v>
      </c>
      <c r="C29" s="91">
        <f t="shared" si="5"/>
        <v>723831.60000000009</v>
      </c>
      <c r="D29" s="91">
        <f t="shared" si="5"/>
        <v>222555.09999999998</v>
      </c>
      <c r="E29" s="120">
        <f>I29+M29+E76+M76</f>
        <v>-5075.6000000000004</v>
      </c>
      <c r="F29" s="92">
        <f>SUM(G29:I29)</f>
        <v>359639.1</v>
      </c>
      <c r="G29" s="93">
        <v>317655</v>
      </c>
      <c r="H29" s="98">
        <v>45781.8</v>
      </c>
      <c r="I29" s="84">
        <v>-3797.7</v>
      </c>
      <c r="J29" s="95">
        <f>SUM(K29:M29)</f>
        <v>248061.7</v>
      </c>
      <c r="K29" s="93">
        <v>143970.70000000001</v>
      </c>
      <c r="L29" s="93">
        <v>104091</v>
      </c>
      <c r="M29" s="97"/>
    </row>
    <row r="30" spans="1:26" ht="9.9499999999999993" customHeight="1">
      <c r="A30" s="79">
        <v>2007</v>
      </c>
      <c r="B30" s="90">
        <f t="shared" si="0"/>
        <v>1003923.3999999999</v>
      </c>
      <c r="C30" s="91">
        <f t="shared" si="5"/>
        <v>793638.89999999991</v>
      </c>
      <c r="D30" s="91">
        <f t="shared" si="5"/>
        <v>227204.2</v>
      </c>
      <c r="E30" s="120">
        <f>I30+M30+E77+M77</f>
        <v>-16919.7</v>
      </c>
      <c r="F30" s="92">
        <f>SUM(G30:I30)</f>
        <v>368823.10000000003</v>
      </c>
      <c r="G30" s="93">
        <v>374839.9</v>
      </c>
      <c r="H30" s="98">
        <v>11151.5</v>
      </c>
      <c r="I30" s="84">
        <v>-17168.3</v>
      </c>
      <c r="J30" s="95">
        <f>SUM(K30:M30)</f>
        <v>273811.90000000002</v>
      </c>
      <c r="K30" s="93">
        <v>155231.6</v>
      </c>
      <c r="L30" s="93">
        <v>118580.3</v>
      </c>
      <c r="M30" s="97"/>
    </row>
    <row r="31" spans="1:26" ht="9.9499999999999993" customHeight="1">
      <c r="A31" s="79">
        <v>2008</v>
      </c>
      <c r="B31" s="90">
        <f t="shared" si="0"/>
        <v>1118737.5</v>
      </c>
      <c r="C31" s="91">
        <f t="shared" si="5"/>
        <v>829495.5</v>
      </c>
      <c r="D31" s="91">
        <f t="shared" si="5"/>
        <v>279767.39999999997</v>
      </c>
      <c r="E31" s="120">
        <f>I31+M31+E78+M78</f>
        <v>9474.5999999999985</v>
      </c>
      <c r="F31" s="92">
        <f>SUM(G31:I31)</f>
        <v>396190.5</v>
      </c>
      <c r="G31" s="93">
        <v>362530.7</v>
      </c>
      <c r="H31" s="98">
        <v>35445.300000000003</v>
      </c>
      <c r="I31" s="84">
        <v>-1785.5</v>
      </c>
      <c r="J31" s="95">
        <f>SUM(K31:M31)</f>
        <v>288741.40000000002</v>
      </c>
      <c r="K31" s="93">
        <v>165227.4</v>
      </c>
      <c r="L31" s="93">
        <v>123514</v>
      </c>
      <c r="M31" s="97"/>
    </row>
    <row r="32" spans="1:26" ht="9.9499999999999993" customHeight="1">
      <c r="A32" s="79">
        <v>2009</v>
      </c>
      <c r="B32" s="90">
        <f t="shared" si="0"/>
        <v>1181726.1000000001</v>
      </c>
      <c r="C32" s="91">
        <f t="shared" si="5"/>
        <v>836207.70000000007</v>
      </c>
      <c r="D32" s="91">
        <f t="shared" si="5"/>
        <v>270736.70000000007</v>
      </c>
      <c r="E32" s="120">
        <f>I32+M32+E79+M79</f>
        <v>74781.7</v>
      </c>
      <c r="F32" s="92">
        <f>SUM(G32:I32)</f>
        <v>444393.8</v>
      </c>
      <c r="G32" s="93">
        <v>381953.2</v>
      </c>
      <c r="H32" s="98">
        <v>12.6</v>
      </c>
      <c r="I32" s="99">
        <v>62428</v>
      </c>
      <c r="J32" s="95">
        <f>SUM(K32:M32)</f>
        <v>313196.80000000005</v>
      </c>
      <c r="K32" s="93">
        <v>169009.1</v>
      </c>
      <c r="L32" s="93">
        <v>144187.70000000001</v>
      </c>
      <c r="M32" s="97"/>
    </row>
    <row r="33" spans="1:13" ht="3" customHeight="1">
      <c r="A33" s="79"/>
      <c r="B33" s="90"/>
      <c r="C33" s="91"/>
      <c r="D33" s="91"/>
      <c r="E33" s="120"/>
      <c r="F33" s="92"/>
      <c r="G33" s="93"/>
      <c r="H33" s="98"/>
      <c r="I33" s="99"/>
      <c r="J33" s="95"/>
      <c r="K33" s="93"/>
      <c r="L33" s="93"/>
      <c r="M33" s="97"/>
    </row>
    <row r="34" spans="1:13" ht="9.9499999999999993" customHeight="1">
      <c r="A34" s="79">
        <v>2010</v>
      </c>
      <c r="B34" s="90">
        <f>SUM(C34:E34)</f>
        <v>1270496.3</v>
      </c>
      <c r="C34" s="91">
        <f>G34+K34+C81+G81+K83</f>
        <v>901831.79999999993</v>
      </c>
      <c r="D34" s="91">
        <f t="shared" ref="D34:E35" si="6">H34+L34+D81+H81+L81</f>
        <v>286102.80000000005</v>
      </c>
      <c r="E34" s="120">
        <f t="shared" si="6"/>
        <v>82561.7</v>
      </c>
      <c r="F34" s="92">
        <f>SUM(G34:I34)</f>
        <v>454153.5</v>
      </c>
      <c r="G34" s="93">
        <v>385437.1</v>
      </c>
      <c r="H34" s="98"/>
      <c r="I34" s="98">
        <v>68716.399999999994</v>
      </c>
      <c r="J34" s="95">
        <f>SUM(K34:M34)</f>
        <v>352103.30000000005</v>
      </c>
      <c r="K34" s="93">
        <v>192692.6</v>
      </c>
      <c r="L34" s="93">
        <v>159410.70000000001</v>
      </c>
      <c r="M34" s="97"/>
    </row>
    <row r="35" spans="1:13" ht="9.9499999999999993" customHeight="1">
      <c r="A35" s="79">
        <v>2011</v>
      </c>
      <c r="B35" s="90">
        <f>SUM(C35:E35)</f>
        <v>1327047.5</v>
      </c>
      <c r="C35" s="91">
        <f>G35+K35+C82+G82+K85</f>
        <v>973432.2</v>
      </c>
      <c r="D35" s="91">
        <f t="shared" si="6"/>
        <v>301718.90000000002</v>
      </c>
      <c r="E35" s="120">
        <f t="shared" si="6"/>
        <v>51896.4</v>
      </c>
      <c r="F35" s="92">
        <f>SUM(G35:I35)</f>
        <v>410713.19999999995</v>
      </c>
      <c r="G35" s="93">
        <v>395232.19999999995</v>
      </c>
      <c r="H35" s="100"/>
      <c r="I35" s="98">
        <v>15481</v>
      </c>
      <c r="J35" s="95">
        <f>SUM(K35:M35)</f>
        <v>385802.2</v>
      </c>
      <c r="K35" s="93">
        <v>214358.5</v>
      </c>
      <c r="L35" s="93">
        <v>171443.7</v>
      </c>
      <c r="M35" s="97"/>
    </row>
    <row r="36" spans="1:13" ht="9.9499999999999993" customHeight="1">
      <c r="A36" s="79">
        <v>2012</v>
      </c>
      <c r="B36" s="101">
        <f>SUM(C36:E36)</f>
        <v>1490172.9033970002</v>
      </c>
      <c r="C36" s="86">
        <f>G36+K36+C83+G83+K86</f>
        <v>1085010.801712</v>
      </c>
      <c r="D36" s="86">
        <f>H36+L36+D83+H83+L83</f>
        <v>348240.03460400004</v>
      </c>
      <c r="E36" s="121">
        <f>I36+M36+E83+I83+M83</f>
        <v>56922.067081000001</v>
      </c>
      <c r="F36" s="101">
        <f>SUM(G36:I36)</f>
        <v>512296.63158300001</v>
      </c>
      <c r="G36" s="102">
        <v>463121.285844</v>
      </c>
      <c r="H36" s="103"/>
      <c r="I36" s="104">
        <v>49175.345738999997</v>
      </c>
      <c r="J36" s="105">
        <f>SUM(K36:M36)</f>
        <v>431065.81155700004</v>
      </c>
      <c r="K36" s="102">
        <v>235095.12601899999</v>
      </c>
      <c r="L36" s="102">
        <v>195970.68553800002</v>
      </c>
      <c r="M36" s="106"/>
    </row>
    <row r="37" spans="1:13" ht="9.9499999999999993" customHeight="1">
      <c r="A37" s="80">
        <v>2013</v>
      </c>
      <c r="B37" s="113">
        <f>SUM(C37:E37)</f>
        <v>1582766.628972</v>
      </c>
      <c r="C37" s="114">
        <f>G37+K37+C84+G84+K87</f>
        <v>1121074.556114</v>
      </c>
      <c r="D37" s="114">
        <f>H37+L37+D84+H84+L84</f>
        <v>376870.75917700003</v>
      </c>
      <c r="E37" s="122">
        <f>I37+M37+E84+I84+M84</f>
        <v>84821.313681</v>
      </c>
      <c r="F37" s="115">
        <f>SUM(G37:I37)</f>
        <v>544039.67515400006</v>
      </c>
      <c r="G37" s="116">
        <v>482935.93351400003</v>
      </c>
      <c r="H37" s="116">
        <v>1583.1</v>
      </c>
      <c r="I37" s="116">
        <v>59520.641640000002</v>
      </c>
      <c r="J37" s="115">
        <f>SUM(K37:M37)</f>
        <v>453545.41099</v>
      </c>
      <c r="K37" s="116">
        <v>239142.17565000002</v>
      </c>
      <c r="L37" s="116">
        <v>214403.23534000001</v>
      </c>
      <c r="M37" s="107"/>
    </row>
    <row r="38" spans="1:13" ht="0.95" customHeight="1">
      <c r="A38" s="83"/>
    </row>
    <row r="39" spans="1:13" ht="0.95" customHeight="1">
      <c r="A39" s="11"/>
      <c r="B39" s="13"/>
      <c r="C39" s="13"/>
      <c r="D39" s="13"/>
      <c r="E39" s="13"/>
      <c r="F39" s="13"/>
      <c r="G39" s="13"/>
      <c r="H39" s="13"/>
      <c r="I39" s="14"/>
      <c r="J39" s="15"/>
      <c r="K39" s="12"/>
      <c r="L39" s="12"/>
      <c r="M39" s="12"/>
    </row>
    <row r="40" spans="1:13" ht="8.1" customHeight="1">
      <c r="A40" s="81" t="s">
        <v>27</v>
      </c>
      <c r="B40" s="17"/>
      <c r="C40" s="17"/>
      <c r="D40" s="17"/>
      <c r="E40" s="17"/>
      <c r="F40" s="17"/>
      <c r="G40" s="17"/>
      <c r="H40" s="17"/>
      <c r="I40" s="18"/>
      <c r="J40" s="19"/>
      <c r="K40" s="20"/>
      <c r="L40" s="20"/>
      <c r="M40" s="20"/>
    </row>
    <row r="41" spans="1:13" ht="8.1" customHeight="1">
      <c r="A41" s="81" t="s">
        <v>28</v>
      </c>
      <c r="B41" s="17"/>
      <c r="C41" s="17"/>
      <c r="D41" s="17"/>
      <c r="E41" s="17"/>
      <c r="F41" s="17"/>
      <c r="G41" s="17"/>
      <c r="H41" s="17"/>
      <c r="I41" s="18"/>
      <c r="J41" s="19"/>
      <c r="K41" s="20"/>
      <c r="L41" s="20"/>
      <c r="M41" s="20"/>
    </row>
    <row r="42" spans="1:13" ht="8.1" customHeight="1">
      <c r="A42" s="81" t="s">
        <v>29</v>
      </c>
      <c r="B42" s="17"/>
      <c r="C42" s="17"/>
      <c r="D42" s="17"/>
      <c r="E42" s="17"/>
      <c r="F42" s="17"/>
      <c r="G42" s="17"/>
      <c r="H42" s="17"/>
      <c r="I42" s="18"/>
      <c r="J42" s="19"/>
      <c r="K42" s="20"/>
      <c r="L42" s="20"/>
      <c r="M42" s="20"/>
    </row>
    <row r="43" spans="1:13" ht="8.1" customHeight="1">
      <c r="A43" s="81" t="s">
        <v>19</v>
      </c>
      <c r="B43" s="17"/>
      <c r="C43" s="17"/>
      <c r="D43" s="17"/>
      <c r="E43" s="17"/>
      <c r="F43" s="17"/>
      <c r="G43" s="17"/>
      <c r="H43" s="17"/>
      <c r="I43" s="18"/>
      <c r="J43" s="19"/>
      <c r="K43" s="20"/>
      <c r="L43" s="20"/>
      <c r="M43" s="20"/>
    </row>
    <row r="44" spans="1:13" ht="8.1" customHeight="1">
      <c r="A44" s="81" t="s">
        <v>23</v>
      </c>
      <c r="B44" s="17"/>
      <c r="C44" s="17"/>
      <c r="D44" s="17"/>
      <c r="E44" s="17"/>
      <c r="F44" s="17"/>
      <c r="G44" s="17"/>
      <c r="H44" s="17"/>
      <c r="I44" s="18"/>
      <c r="J44" s="19"/>
      <c r="K44" s="20"/>
      <c r="L44" s="20"/>
      <c r="M44" s="20"/>
    </row>
    <row r="45" spans="1:13" ht="8.1" customHeight="1">
      <c r="A45" s="81" t="s">
        <v>10</v>
      </c>
      <c r="B45" s="17"/>
      <c r="C45" s="17"/>
      <c r="D45" s="17"/>
      <c r="E45" s="17"/>
      <c r="F45" s="17"/>
      <c r="G45" s="17"/>
      <c r="H45" s="17"/>
      <c r="I45" s="18"/>
      <c r="J45" s="19"/>
      <c r="K45" s="20"/>
      <c r="L45" s="20"/>
      <c r="M45" s="20"/>
    </row>
    <row r="46" spans="1:13" ht="3" customHeight="1">
      <c r="A46" s="27"/>
      <c r="B46" s="17"/>
      <c r="C46" s="17"/>
      <c r="D46" s="17"/>
      <c r="E46" s="17"/>
      <c r="F46" s="17"/>
      <c r="G46" s="17"/>
      <c r="H46" s="17"/>
      <c r="I46" s="18"/>
      <c r="J46" s="19"/>
      <c r="K46" s="20"/>
      <c r="L46" s="20"/>
      <c r="M46" s="20"/>
    </row>
    <row r="47" spans="1:13" ht="3" customHeight="1">
      <c r="A47" s="29"/>
      <c r="B47" s="17"/>
      <c r="C47" s="17"/>
      <c r="D47" s="17"/>
      <c r="E47" s="17"/>
      <c r="F47" s="17"/>
      <c r="G47" s="17"/>
      <c r="H47" s="17"/>
      <c r="I47" s="18"/>
      <c r="J47" s="19"/>
      <c r="K47" s="20"/>
      <c r="L47" s="20"/>
      <c r="M47" s="20"/>
    </row>
    <row r="48" spans="1:13" ht="3" customHeight="1">
      <c r="A48" s="27"/>
      <c r="B48" s="17"/>
      <c r="C48" s="17"/>
      <c r="D48" s="17"/>
      <c r="E48" s="17"/>
      <c r="F48" s="17"/>
      <c r="G48" s="17"/>
      <c r="H48" s="17"/>
      <c r="I48" s="18"/>
      <c r="J48" s="19"/>
      <c r="K48" s="20"/>
      <c r="L48" s="20"/>
      <c r="M48" s="20"/>
    </row>
    <row r="49" spans="1:31" ht="3" customHeight="1">
      <c r="A49" s="16"/>
      <c r="B49" s="13"/>
      <c r="C49" s="13"/>
      <c r="D49" s="13"/>
      <c r="E49" s="13"/>
      <c r="F49" s="13"/>
      <c r="G49" s="13"/>
      <c r="H49" s="13"/>
      <c r="I49" s="14"/>
      <c r="J49" s="15"/>
      <c r="K49" s="12"/>
      <c r="L49" s="12"/>
      <c r="M49" s="12"/>
    </row>
    <row r="50" spans="1:31" ht="15" customHeight="1">
      <c r="A50" s="76" t="s">
        <v>22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31" ht="9.9499999999999993" customHeight="1">
      <c r="A51" s="77" t="s">
        <v>0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9"/>
      <c r="M51" s="78" t="s">
        <v>13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31" ht="2.25" customHeight="1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31" ht="9.9499999999999993" customHeight="1">
      <c r="A53" s="131" t="s">
        <v>1</v>
      </c>
      <c r="B53" s="154" t="s">
        <v>8</v>
      </c>
      <c r="C53" s="155"/>
      <c r="D53" s="155"/>
      <c r="E53" s="156"/>
      <c r="F53" s="136" t="s">
        <v>9</v>
      </c>
      <c r="G53" s="137"/>
      <c r="H53" s="137"/>
      <c r="I53" s="138"/>
      <c r="J53" s="136" t="s">
        <v>15</v>
      </c>
      <c r="K53" s="137"/>
      <c r="L53" s="137"/>
      <c r="M53" s="138"/>
    </row>
    <row r="54" spans="1:31" ht="9.75" customHeight="1">
      <c r="A54" s="132"/>
      <c r="B54" s="140" t="s">
        <v>2</v>
      </c>
      <c r="C54" s="127" t="s">
        <v>6</v>
      </c>
      <c r="D54" s="127" t="s">
        <v>14</v>
      </c>
      <c r="E54" s="133" t="s">
        <v>26</v>
      </c>
      <c r="F54" s="140" t="s">
        <v>2</v>
      </c>
      <c r="G54" s="131" t="s">
        <v>6</v>
      </c>
      <c r="H54" s="127" t="s">
        <v>14</v>
      </c>
      <c r="I54" s="133" t="s">
        <v>26</v>
      </c>
      <c r="J54" s="140" t="s">
        <v>20</v>
      </c>
      <c r="K54" s="131" t="s">
        <v>6</v>
      </c>
      <c r="L54" s="127" t="s">
        <v>14</v>
      </c>
      <c r="M54" s="127" t="s">
        <v>25</v>
      </c>
      <c r="P54" s="160" t="s">
        <v>2</v>
      </c>
      <c r="Q54" s="159" t="s">
        <v>6</v>
      </c>
      <c r="R54" s="159" t="s">
        <v>18</v>
      </c>
      <c r="S54" s="160" t="s">
        <v>16</v>
      </c>
    </row>
    <row r="55" spans="1:31" ht="9.75" customHeight="1">
      <c r="A55" s="132"/>
      <c r="B55" s="141" t="s">
        <v>2</v>
      </c>
      <c r="C55" s="128"/>
      <c r="D55" s="128"/>
      <c r="E55" s="139"/>
      <c r="F55" s="141"/>
      <c r="G55" s="132"/>
      <c r="H55" s="128"/>
      <c r="I55" s="134"/>
      <c r="J55" s="141"/>
      <c r="K55" s="132"/>
      <c r="L55" s="128" t="s">
        <v>7</v>
      </c>
      <c r="M55" s="128"/>
      <c r="P55" s="160"/>
      <c r="Q55" s="159"/>
      <c r="R55" s="159" t="s">
        <v>7</v>
      </c>
      <c r="S55" s="160" t="s">
        <v>17</v>
      </c>
    </row>
    <row r="56" spans="1:31" ht="2.25" hidden="1" customHeight="1">
      <c r="A56" s="132"/>
      <c r="B56" s="132"/>
      <c r="C56" s="128"/>
      <c r="D56" s="128"/>
      <c r="E56" s="132"/>
      <c r="F56" s="111"/>
      <c r="G56" s="111"/>
      <c r="H56" s="128"/>
      <c r="I56" s="134"/>
      <c r="J56" s="111"/>
      <c r="K56" s="132"/>
      <c r="L56" s="128"/>
      <c r="M56" s="128"/>
    </row>
    <row r="57" spans="1:31" ht="1.5" customHeight="1">
      <c r="A57" s="129"/>
      <c r="B57" s="129"/>
      <c r="C57" s="152"/>
      <c r="D57" s="152"/>
      <c r="E57" s="129"/>
      <c r="F57" s="112"/>
      <c r="G57" s="112"/>
      <c r="H57" s="129"/>
      <c r="I57" s="135"/>
      <c r="J57" s="112"/>
      <c r="K57" s="129"/>
      <c r="L57" s="129"/>
      <c r="M57" s="152"/>
    </row>
    <row r="58" spans="1:31" s="5" customFormat="1" ht="0.95" customHeight="1">
      <c r="A58" s="30"/>
      <c r="B58" s="62"/>
      <c r="C58" s="62"/>
      <c r="D58" s="63"/>
      <c r="E58" s="63"/>
      <c r="F58" s="64"/>
      <c r="G58" s="157"/>
      <c r="H58" s="158"/>
      <c r="I58" s="65"/>
      <c r="J58" s="66"/>
      <c r="K58" s="67"/>
      <c r="L58" s="64"/>
      <c r="M58" s="68"/>
    </row>
    <row r="59" spans="1:31" ht="7.5" hidden="1" customHeight="1">
      <c r="A59" s="31">
        <v>1980</v>
      </c>
      <c r="B59" s="153">
        <f>SUM(D59:G59)</f>
        <v>108.1</v>
      </c>
      <c r="C59" s="153"/>
      <c r="D59" s="69">
        <v>31.2</v>
      </c>
      <c r="E59" s="149">
        <v>43.8</v>
      </c>
      <c r="F59" s="150"/>
      <c r="G59" s="151">
        <v>33.1</v>
      </c>
      <c r="H59" s="151"/>
      <c r="I59" s="148">
        <f>SUM(K59:M59)</f>
        <v>38.5</v>
      </c>
      <c r="J59" s="148"/>
      <c r="K59" s="70">
        <v>22.6</v>
      </c>
      <c r="L59" s="70">
        <v>15.9</v>
      </c>
      <c r="M59" s="32"/>
      <c r="AB59">
        <v>58.8</v>
      </c>
      <c r="AC59">
        <v>110.8</v>
      </c>
      <c r="AD59">
        <v>51.2</v>
      </c>
      <c r="AE59">
        <v>69.400000000000006</v>
      </c>
    </row>
    <row r="60" spans="1:31" ht="2.25" customHeight="1">
      <c r="A60" s="35"/>
      <c r="B60" s="71">
        <f t="shared" ref="B60:B79" si="7">SUM(C60:E60)</f>
        <v>0</v>
      </c>
      <c r="C60" s="72"/>
      <c r="D60" s="72"/>
      <c r="E60" s="72"/>
      <c r="F60" s="71">
        <f t="shared" ref="F60:F79" si="8">SUM(G60:I60)</f>
        <v>0</v>
      </c>
      <c r="G60" s="70"/>
      <c r="H60" s="70"/>
      <c r="I60" s="70"/>
      <c r="J60" s="71">
        <f t="shared" ref="J60:J79" si="9">SUM(K60:M60)</f>
        <v>0</v>
      </c>
      <c r="K60" s="70"/>
      <c r="L60" s="70"/>
      <c r="M60" s="73"/>
      <c r="N60" s="5"/>
      <c r="O60" s="26"/>
      <c r="P60" s="26" t="e">
        <f t="shared" ref="P60:P84" si="10">SUM(Q60:S60)</f>
        <v>#REF!</v>
      </c>
      <c r="Q60" s="26" t="e">
        <f>+#REF!+#REF!</f>
        <v>#REF!</v>
      </c>
      <c r="R60" s="26" t="e">
        <f>+#REF!+#REF!</f>
        <v>#REF!</v>
      </c>
      <c r="S60" s="26" t="e">
        <f>+#REF!+#REF!</f>
        <v>#REF!</v>
      </c>
      <c r="T60" s="5"/>
      <c r="U60" s="5"/>
      <c r="V60" s="5"/>
      <c r="W60" s="5"/>
      <c r="X60" s="5"/>
      <c r="Y60" s="5"/>
      <c r="Z60" s="5"/>
    </row>
    <row r="61" spans="1:31" ht="9.9499999999999993" customHeight="1">
      <c r="A61" s="79">
        <v>1994</v>
      </c>
      <c r="B61" s="88">
        <f t="shared" si="7"/>
        <v>21395.3</v>
      </c>
      <c r="C61" s="89">
        <v>20809.3</v>
      </c>
      <c r="D61" s="89"/>
      <c r="E61" s="89">
        <v>586</v>
      </c>
      <c r="F61" s="88">
        <f t="shared" si="8"/>
        <v>10931.8</v>
      </c>
      <c r="G61" s="85">
        <v>9825.7999999999993</v>
      </c>
      <c r="H61" s="85">
        <v>1106</v>
      </c>
      <c r="I61" s="85"/>
      <c r="J61" s="88">
        <f t="shared" si="9"/>
        <v>24063.82</v>
      </c>
      <c r="K61" s="85">
        <v>15421.919999999998</v>
      </c>
      <c r="L61" s="85">
        <v>8804.9</v>
      </c>
      <c r="M61" s="86">
        <v>-163</v>
      </c>
      <c r="N61" s="5"/>
      <c r="O61" s="26"/>
      <c r="P61" s="26"/>
      <c r="Q61" s="26"/>
      <c r="R61" s="26"/>
      <c r="S61" s="26"/>
      <c r="T61" s="5"/>
      <c r="U61" s="5"/>
      <c r="V61" s="5"/>
      <c r="W61" s="5"/>
      <c r="X61" s="5"/>
      <c r="Y61" s="5"/>
      <c r="Z61" s="5"/>
    </row>
    <row r="62" spans="1:31" ht="3" customHeight="1">
      <c r="A62" s="79"/>
      <c r="B62" s="88"/>
      <c r="C62" s="89"/>
      <c r="D62" s="89"/>
      <c r="E62" s="89"/>
      <c r="F62" s="88"/>
      <c r="G62" s="85"/>
      <c r="H62" s="85"/>
      <c r="I62" s="85"/>
      <c r="J62" s="88"/>
      <c r="K62" s="85"/>
      <c r="L62" s="85"/>
      <c r="M62" s="86"/>
      <c r="N62" s="5"/>
      <c r="O62" s="26"/>
      <c r="P62" s="26"/>
      <c r="Q62" s="26"/>
      <c r="R62" s="26"/>
      <c r="S62" s="26"/>
      <c r="T62" s="5"/>
      <c r="U62" s="5"/>
      <c r="V62" s="5"/>
      <c r="W62" s="5"/>
      <c r="X62" s="5"/>
      <c r="Y62" s="5"/>
      <c r="Z62" s="5"/>
    </row>
    <row r="63" spans="1:31" ht="9.9499999999999993" customHeight="1">
      <c r="A63" s="79">
        <v>1995</v>
      </c>
      <c r="B63" s="88">
        <f t="shared" si="7"/>
        <v>31187.399999999998</v>
      </c>
      <c r="C63" s="89">
        <v>28488.7</v>
      </c>
      <c r="D63" s="89">
        <v>4576.3999999999996</v>
      </c>
      <c r="E63" s="89">
        <v>-1877.7</v>
      </c>
      <c r="F63" s="88">
        <f t="shared" si="8"/>
        <v>14237.7</v>
      </c>
      <c r="G63" s="85">
        <v>13094.7</v>
      </c>
      <c r="H63" s="85">
        <v>1143</v>
      </c>
      <c r="I63" s="85"/>
      <c r="J63" s="88">
        <f t="shared" si="9"/>
        <v>24460.899999999998</v>
      </c>
      <c r="K63" s="85">
        <v>14184.5</v>
      </c>
      <c r="L63" s="85">
        <v>10757.1</v>
      </c>
      <c r="M63" s="86">
        <v>-480.7</v>
      </c>
      <c r="N63" s="5"/>
      <c r="O63" s="26"/>
      <c r="P63" s="26"/>
      <c r="Q63" s="26"/>
      <c r="R63" s="26"/>
      <c r="S63" s="26"/>
      <c r="T63" s="5"/>
      <c r="U63" s="5"/>
      <c r="V63" s="5"/>
      <c r="W63" s="5"/>
      <c r="X63" s="5"/>
      <c r="Y63" s="5"/>
      <c r="Z63" s="5"/>
    </row>
    <row r="64" spans="1:31" ht="9.9499999999999993" customHeight="1">
      <c r="A64" s="79">
        <v>1996</v>
      </c>
      <c r="B64" s="88">
        <f t="shared" si="7"/>
        <v>40744.799999999996</v>
      </c>
      <c r="C64" s="89">
        <v>39723.199999999997</v>
      </c>
      <c r="D64" s="89">
        <v>382.5</v>
      </c>
      <c r="E64" s="89">
        <v>639.1</v>
      </c>
      <c r="F64" s="88">
        <f t="shared" si="8"/>
        <v>18719.599999999999</v>
      </c>
      <c r="G64" s="85">
        <v>16644.599999999999</v>
      </c>
      <c r="H64" s="85">
        <v>2075</v>
      </c>
      <c r="I64" s="85"/>
      <c r="J64" s="88">
        <f t="shared" si="9"/>
        <v>31697.199999999997</v>
      </c>
      <c r="K64" s="85">
        <v>16582.599999999999</v>
      </c>
      <c r="L64" s="85">
        <v>15561.3</v>
      </c>
      <c r="M64" s="86">
        <v>-446.7</v>
      </c>
      <c r="N64" s="5"/>
      <c r="O64" s="26"/>
      <c r="P64" s="26"/>
      <c r="Q64" s="26"/>
      <c r="R64" s="26"/>
      <c r="S64" s="26"/>
      <c r="T64" s="5"/>
      <c r="U64" s="5"/>
      <c r="V64" s="5"/>
      <c r="W64" s="5"/>
      <c r="X64" s="5"/>
      <c r="Y64" s="5"/>
      <c r="Z64" s="5"/>
    </row>
    <row r="65" spans="1:26" ht="9.9499999999999993" customHeight="1">
      <c r="A65" s="79">
        <v>1997</v>
      </c>
      <c r="B65" s="88">
        <f t="shared" si="7"/>
        <v>51277.5</v>
      </c>
      <c r="C65" s="89">
        <v>54085.5</v>
      </c>
      <c r="D65" s="89"/>
      <c r="E65" s="89">
        <v>-2808</v>
      </c>
      <c r="F65" s="88">
        <f t="shared" si="8"/>
        <v>24972</v>
      </c>
      <c r="G65" s="85">
        <v>21662.7</v>
      </c>
      <c r="H65" s="85">
        <v>3309.3</v>
      </c>
      <c r="I65" s="85"/>
      <c r="J65" s="88">
        <f t="shared" si="9"/>
        <v>52664.7</v>
      </c>
      <c r="K65" s="85">
        <v>20412.7</v>
      </c>
      <c r="L65" s="85">
        <v>32771.5</v>
      </c>
      <c r="M65" s="86">
        <v>-519.5</v>
      </c>
      <c r="N65" s="5"/>
      <c r="O65" s="26"/>
      <c r="P65" s="26"/>
      <c r="Q65" s="26"/>
      <c r="R65" s="26"/>
      <c r="S65" s="26"/>
      <c r="T65" s="5"/>
      <c r="U65" s="5"/>
      <c r="V65" s="5"/>
      <c r="W65" s="5"/>
      <c r="X65" s="5"/>
      <c r="Y65" s="5"/>
      <c r="Z65" s="5"/>
    </row>
    <row r="66" spans="1:26" ht="9.9499999999999993" customHeight="1">
      <c r="A66" s="79">
        <v>1998</v>
      </c>
      <c r="B66" s="88">
        <f t="shared" si="7"/>
        <v>60609.9</v>
      </c>
      <c r="C66" s="89">
        <v>63721.8</v>
      </c>
      <c r="D66" s="89"/>
      <c r="E66" s="89">
        <v>-3111.9</v>
      </c>
      <c r="F66" s="88">
        <f t="shared" si="8"/>
        <v>31649.200000000001</v>
      </c>
      <c r="G66" s="85">
        <v>26901.5</v>
      </c>
      <c r="H66" s="85">
        <v>5061.7</v>
      </c>
      <c r="I66" s="85">
        <v>-314</v>
      </c>
      <c r="J66" s="88">
        <f t="shared" si="9"/>
        <v>33548.1</v>
      </c>
      <c r="K66" s="85">
        <v>18857.8</v>
      </c>
      <c r="L66" s="85">
        <v>14896.7</v>
      </c>
      <c r="M66" s="86">
        <v>-206.4</v>
      </c>
      <c r="N66" s="5"/>
      <c r="O66" s="26"/>
      <c r="P66" s="26"/>
      <c r="Q66" s="26"/>
      <c r="R66" s="26"/>
      <c r="S66" s="26"/>
      <c r="T66" s="5"/>
      <c r="U66" s="5"/>
      <c r="V66" s="5"/>
      <c r="W66" s="5"/>
      <c r="X66" s="5"/>
      <c r="Y66" s="5"/>
      <c r="Z66" s="5"/>
    </row>
    <row r="67" spans="1:26" ht="9.9499999999999993" customHeight="1">
      <c r="A67" s="79">
        <v>1999</v>
      </c>
      <c r="B67" s="88">
        <f t="shared" si="7"/>
        <v>76266</v>
      </c>
      <c r="C67" s="89">
        <v>77949.3</v>
      </c>
      <c r="D67" s="89"/>
      <c r="E67" s="89">
        <v>-1683.3</v>
      </c>
      <c r="F67" s="88">
        <f t="shared" si="8"/>
        <v>40151.5</v>
      </c>
      <c r="G67" s="85">
        <v>32879.699999999997</v>
      </c>
      <c r="H67" s="85">
        <v>7585.8</v>
      </c>
      <c r="I67" s="85">
        <v>-314</v>
      </c>
      <c r="J67" s="88">
        <f t="shared" si="9"/>
        <v>23807.3</v>
      </c>
      <c r="K67" s="85">
        <v>12605.699999999999</v>
      </c>
      <c r="L67" s="85">
        <v>11374.800000000001</v>
      </c>
      <c r="M67" s="86">
        <v>-173.2</v>
      </c>
      <c r="N67" s="5"/>
      <c r="O67" s="26"/>
      <c r="P67" s="26"/>
      <c r="Q67" s="26"/>
      <c r="R67" s="26"/>
      <c r="S67" s="26"/>
      <c r="T67" s="5"/>
      <c r="U67" s="5"/>
      <c r="V67" s="5"/>
      <c r="W67" s="5"/>
      <c r="X67" s="5"/>
      <c r="Y67" s="5"/>
      <c r="Z67" s="5"/>
    </row>
    <row r="68" spans="1:26" ht="3" customHeight="1">
      <c r="A68" s="79"/>
      <c r="B68" s="88"/>
      <c r="C68" s="89"/>
      <c r="D68" s="89"/>
      <c r="E68" s="89"/>
      <c r="F68" s="88"/>
      <c r="G68" s="85"/>
      <c r="H68" s="85"/>
      <c r="I68" s="85"/>
      <c r="J68" s="88"/>
      <c r="K68" s="85"/>
      <c r="L68" s="85"/>
      <c r="M68" s="86"/>
      <c r="N68" s="5"/>
      <c r="O68" s="26"/>
      <c r="P68" s="26"/>
      <c r="Q68" s="26"/>
      <c r="R68" s="26"/>
      <c r="S68" s="26"/>
      <c r="T68" s="5"/>
      <c r="U68" s="5"/>
      <c r="V68" s="5"/>
      <c r="W68" s="5"/>
      <c r="X68" s="5"/>
      <c r="Y68" s="5"/>
      <c r="Z68" s="5"/>
    </row>
    <row r="69" spans="1:26" ht="9.9499999999999993" customHeight="1">
      <c r="A69" s="79">
        <v>2000</v>
      </c>
      <c r="B69" s="88">
        <f t="shared" si="7"/>
        <v>92016.9</v>
      </c>
      <c r="C69" s="89">
        <v>96076.2</v>
      </c>
      <c r="D69" s="89"/>
      <c r="E69" s="89">
        <v>-4059.3</v>
      </c>
      <c r="F69" s="88">
        <f t="shared" si="8"/>
        <v>45568.3</v>
      </c>
      <c r="G69" s="85">
        <v>36602.9</v>
      </c>
      <c r="H69" s="85">
        <v>9437.4</v>
      </c>
      <c r="I69" s="85">
        <v>-472</v>
      </c>
      <c r="J69" s="88">
        <f t="shared" si="9"/>
        <v>19978.099999999999</v>
      </c>
      <c r="K69" s="85">
        <v>8194.6</v>
      </c>
      <c r="L69" s="85">
        <v>11783.5</v>
      </c>
      <c r="M69" s="86"/>
      <c r="N69" s="5"/>
      <c r="O69" s="26"/>
      <c r="P69" s="26" t="e">
        <f t="shared" si="10"/>
        <v>#REF!</v>
      </c>
      <c r="Q69" s="26" t="e">
        <f>+#REF!+#REF!</f>
        <v>#REF!</v>
      </c>
      <c r="R69" s="26" t="e">
        <f>+#REF!+#REF!</f>
        <v>#REF!</v>
      </c>
      <c r="S69" s="26" t="e">
        <f>+#REF!+#REF!</f>
        <v>#REF!</v>
      </c>
      <c r="T69" s="5"/>
      <c r="U69" s="5"/>
      <c r="V69" s="5"/>
      <c r="W69" s="5"/>
      <c r="X69" s="5"/>
      <c r="Y69" s="5"/>
      <c r="Z69" s="5"/>
    </row>
    <row r="70" spans="1:26" ht="9.9499999999999993" customHeight="1">
      <c r="A70" s="79">
        <v>2001</v>
      </c>
      <c r="B70" s="88">
        <f t="shared" si="7"/>
        <v>98750.5</v>
      </c>
      <c r="C70" s="89">
        <v>100436.5</v>
      </c>
      <c r="D70" s="89"/>
      <c r="E70" s="89">
        <v>-1686</v>
      </c>
      <c r="F70" s="88">
        <f t="shared" si="8"/>
        <v>52967.1</v>
      </c>
      <c r="G70" s="85">
        <v>41551.599999999999</v>
      </c>
      <c r="H70" s="85">
        <v>11415.5</v>
      </c>
      <c r="I70" s="85"/>
      <c r="J70" s="88">
        <f t="shared" si="9"/>
        <v>22243.200000000001</v>
      </c>
      <c r="K70" s="85">
        <v>9291.6</v>
      </c>
      <c r="L70" s="85">
        <v>12951.6</v>
      </c>
      <c r="M70" s="87"/>
      <c r="N70" s="5"/>
      <c r="O70" s="26"/>
      <c r="P70" s="26" t="e">
        <f t="shared" si="10"/>
        <v>#REF!</v>
      </c>
      <c r="Q70" s="26" t="e">
        <f>+#REF!+#REF!</f>
        <v>#REF!</v>
      </c>
      <c r="R70" s="26" t="e">
        <f>+#REF!+#REF!</f>
        <v>#REF!</v>
      </c>
      <c r="S70" s="26" t="e">
        <f>+#REF!+#REF!</f>
        <v>#REF!</v>
      </c>
      <c r="T70" s="5"/>
      <c r="U70" s="5"/>
      <c r="V70" s="5"/>
      <c r="W70" s="5"/>
      <c r="X70" s="5"/>
      <c r="Y70" s="5"/>
      <c r="Z70" s="5"/>
    </row>
    <row r="71" spans="1:26" ht="9.9499999999999993" customHeight="1">
      <c r="A71" s="79">
        <v>2002</v>
      </c>
      <c r="B71" s="88">
        <f t="shared" si="7"/>
        <v>108801.1</v>
      </c>
      <c r="C71" s="89">
        <v>111924.5</v>
      </c>
      <c r="D71" s="89"/>
      <c r="E71" s="89">
        <v>-3123.4</v>
      </c>
      <c r="F71" s="88">
        <f t="shared" si="8"/>
        <v>59098.2</v>
      </c>
      <c r="G71" s="85">
        <v>43704</v>
      </c>
      <c r="H71" s="85">
        <v>15394.2</v>
      </c>
      <c r="I71" s="85"/>
      <c r="J71" s="88">
        <f t="shared" si="9"/>
        <v>23988.800000000003</v>
      </c>
      <c r="K71" s="85">
        <v>10897.6</v>
      </c>
      <c r="L71" s="85">
        <v>13091.2</v>
      </c>
      <c r="M71" s="87"/>
      <c r="N71" s="5"/>
      <c r="O71" s="26"/>
      <c r="P71" s="26" t="e">
        <f t="shared" si="10"/>
        <v>#REF!</v>
      </c>
      <c r="Q71" s="26" t="e">
        <f>+#REF!+#REF!</f>
        <v>#REF!</v>
      </c>
      <c r="R71" s="26" t="e">
        <f>+#REF!+#REF!</f>
        <v>#REF!</v>
      </c>
      <c r="S71" s="26" t="e">
        <f>+#REF!+#REF!</f>
        <v>#REF!</v>
      </c>
      <c r="T71" s="5"/>
      <c r="U71" s="5"/>
      <c r="V71" s="5"/>
      <c r="W71" s="5"/>
      <c r="X71" s="5"/>
      <c r="Y71" s="5"/>
      <c r="Z71" s="5"/>
    </row>
    <row r="72" spans="1:26" ht="9.9499999999999993" customHeight="1">
      <c r="A72" s="79">
        <v>2003</v>
      </c>
      <c r="B72" s="88">
        <f t="shared" si="7"/>
        <v>140976.79999999999</v>
      </c>
      <c r="C72" s="89">
        <v>140078.29999999999</v>
      </c>
      <c r="D72" s="89"/>
      <c r="E72" s="89">
        <v>898.5</v>
      </c>
      <c r="F72" s="88">
        <f t="shared" si="8"/>
        <v>70335.100000000006</v>
      </c>
      <c r="G72" s="85">
        <v>46741.8</v>
      </c>
      <c r="H72" s="85">
        <v>23593.3</v>
      </c>
      <c r="I72" s="85"/>
      <c r="J72" s="88">
        <f t="shared" si="9"/>
        <v>30753</v>
      </c>
      <c r="K72" s="85">
        <v>9710.2999999999993</v>
      </c>
      <c r="L72" s="85">
        <v>21042.7</v>
      </c>
      <c r="M72" s="87"/>
      <c r="N72" s="5"/>
      <c r="O72" s="26"/>
      <c r="P72" s="26" t="e">
        <f t="shared" si="10"/>
        <v>#REF!</v>
      </c>
      <c r="Q72" s="26" t="e">
        <f>+#REF!+#REF!</f>
        <v>#REF!</v>
      </c>
      <c r="R72" s="26" t="e">
        <f>+#REF!+#REF!</f>
        <v>#REF!</v>
      </c>
      <c r="S72" s="26" t="e">
        <f>+#REF!+#REF!</f>
        <v>#REF!</v>
      </c>
      <c r="T72" s="5"/>
      <c r="U72" s="5"/>
      <c r="V72" s="5"/>
      <c r="W72" s="5"/>
      <c r="X72" s="5"/>
      <c r="Y72" s="5"/>
      <c r="Z72" s="5"/>
    </row>
    <row r="73" spans="1:26" ht="9.9499999999999993" customHeight="1">
      <c r="A73" s="79">
        <v>2004</v>
      </c>
      <c r="B73" s="88">
        <f t="shared" si="7"/>
        <v>154153.59999999998</v>
      </c>
      <c r="C73" s="89">
        <v>154966.29999999999</v>
      </c>
      <c r="D73" s="89"/>
      <c r="E73" s="89">
        <v>-812.7</v>
      </c>
      <c r="F73" s="88">
        <f t="shared" si="8"/>
        <v>73003.8</v>
      </c>
      <c r="G73" s="85">
        <v>50782</v>
      </c>
      <c r="H73" s="85">
        <v>22221.8</v>
      </c>
      <c r="I73" s="85"/>
      <c r="J73" s="88">
        <f t="shared" si="9"/>
        <v>29617.300000000003</v>
      </c>
      <c r="K73" s="85">
        <v>3671.9</v>
      </c>
      <c r="L73" s="85">
        <v>25945.4</v>
      </c>
      <c r="M73" s="87"/>
      <c r="N73" s="5"/>
      <c r="O73" s="26"/>
      <c r="P73" s="26" t="e">
        <f t="shared" si="10"/>
        <v>#REF!</v>
      </c>
      <c r="Q73" s="26" t="e">
        <f>+#REF!+#REF!</f>
        <v>#REF!</v>
      </c>
      <c r="R73" s="26" t="e">
        <f>+#REF!+#REF!</f>
        <v>#REF!</v>
      </c>
      <c r="S73" s="26" t="e">
        <f>+#REF!+#REF!</f>
        <v>#REF!</v>
      </c>
      <c r="T73" s="5"/>
      <c r="U73" s="5"/>
      <c r="V73" s="5"/>
      <c r="W73" s="5"/>
      <c r="X73" s="5"/>
      <c r="Y73" s="5"/>
      <c r="Z73" s="5"/>
    </row>
    <row r="74" spans="1:26" ht="3" customHeight="1">
      <c r="A74" s="79"/>
      <c r="B74" s="88"/>
      <c r="C74" s="89"/>
      <c r="D74" s="89"/>
      <c r="E74" s="89"/>
      <c r="F74" s="88"/>
      <c r="G74" s="85"/>
      <c r="H74" s="85"/>
      <c r="I74" s="85"/>
      <c r="J74" s="88"/>
      <c r="K74" s="85"/>
      <c r="L74" s="85"/>
      <c r="M74" s="87"/>
      <c r="N74" s="5"/>
      <c r="O74" s="26"/>
      <c r="P74" s="26" t="e">
        <f t="shared" si="10"/>
        <v>#REF!</v>
      </c>
      <c r="Q74" s="26" t="e">
        <f>+#REF!+#REF!</f>
        <v>#REF!</v>
      </c>
      <c r="R74" s="26" t="e">
        <f>+#REF!+#REF!</f>
        <v>#REF!</v>
      </c>
      <c r="S74" s="26" t="e">
        <f>+#REF!+#REF!</f>
        <v>#REF!</v>
      </c>
      <c r="T74" s="5"/>
      <c r="U74" s="5"/>
      <c r="V74" s="5"/>
      <c r="W74" s="5"/>
      <c r="X74" s="5"/>
      <c r="Y74" s="5"/>
      <c r="Z74" s="5"/>
    </row>
    <row r="75" spans="1:26" ht="9.9499999999999993" customHeight="1">
      <c r="A75" s="79">
        <v>2005</v>
      </c>
      <c r="B75" s="88">
        <f t="shared" si="7"/>
        <v>184695.9</v>
      </c>
      <c r="C75" s="89">
        <v>177259.8</v>
      </c>
      <c r="D75" s="89">
        <v>6300</v>
      </c>
      <c r="E75" s="89">
        <v>1136.0999999999999</v>
      </c>
      <c r="F75" s="88">
        <f t="shared" si="8"/>
        <v>96139.1</v>
      </c>
      <c r="G75" s="85">
        <v>64285.599999999999</v>
      </c>
      <c r="H75" s="85">
        <v>31853.5</v>
      </c>
      <c r="I75" s="85"/>
      <c r="J75" s="88">
        <f t="shared" si="9"/>
        <v>25096.7</v>
      </c>
      <c r="K75" s="85">
        <v>-110.6</v>
      </c>
      <c r="L75" s="85">
        <v>25207.3</v>
      </c>
      <c r="M75" s="87"/>
      <c r="N75" s="5"/>
      <c r="O75" s="26"/>
      <c r="P75" s="26" t="e">
        <f t="shared" si="10"/>
        <v>#REF!</v>
      </c>
      <c r="Q75" s="26" t="e">
        <f>+#REF!+#REF!</f>
        <v>#REF!</v>
      </c>
      <c r="R75" s="26" t="e">
        <f>+#REF!+#REF!</f>
        <v>#REF!</v>
      </c>
      <c r="S75" s="26" t="e">
        <f>+#REF!+#REF!</f>
        <v>#REF!</v>
      </c>
      <c r="T75" s="5"/>
      <c r="U75" s="5"/>
      <c r="V75" s="5"/>
      <c r="W75" s="5"/>
      <c r="X75" s="5"/>
      <c r="Y75" s="5"/>
      <c r="Z75" s="5"/>
    </row>
    <row r="76" spans="1:26" ht="9.9499999999999993" customHeight="1">
      <c r="A76" s="79">
        <v>2006</v>
      </c>
      <c r="B76" s="88">
        <f t="shared" si="7"/>
        <v>206791.7</v>
      </c>
      <c r="C76" s="89">
        <v>208069.6</v>
      </c>
      <c r="D76" s="89"/>
      <c r="E76" s="89">
        <v>-1277.9000000000001</v>
      </c>
      <c r="F76" s="88">
        <f t="shared" si="8"/>
        <v>92704.4</v>
      </c>
      <c r="G76" s="85">
        <v>53552.800000000003</v>
      </c>
      <c r="H76" s="85">
        <v>39151.599999999999</v>
      </c>
      <c r="I76" s="85"/>
      <c r="J76" s="88">
        <f t="shared" si="9"/>
        <v>34114.199999999997</v>
      </c>
      <c r="K76" s="85">
        <v>583.5</v>
      </c>
      <c r="L76" s="85">
        <v>33530.699999999997</v>
      </c>
      <c r="M76" s="87"/>
      <c r="N76" s="5"/>
      <c r="O76" s="26"/>
      <c r="P76" s="26" t="e">
        <f t="shared" si="10"/>
        <v>#REF!</v>
      </c>
      <c r="Q76" s="26" t="e">
        <f>+#REF!+#REF!</f>
        <v>#REF!</v>
      </c>
      <c r="R76" s="26" t="e">
        <f>+#REF!+#REF!</f>
        <v>#REF!</v>
      </c>
      <c r="S76" s="26" t="e">
        <f>+#REF!+#REF!</f>
        <v>#REF!</v>
      </c>
      <c r="T76" s="5"/>
      <c r="U76" s="5"/>
      <c r="V76" s="5"/>
      <c r="W76" s="5"/>
      <c r="X76" s="5"/>
      <c r="Y76" s="5"/>
      <c r="Z76" s="5"/>
    </row>
    <row r="77" spans="1:26" ht="9.9499999999999993" customHeight="1">
      <c r="A77" s="79">
        <v>2007</v>
      </c>
      <c r="B77" s="88">
        <f t="shared" si="7"/>
        <v>222201.60000000001</v>
      </c>
      <c r="C77" s="89">
        <v>221625.7</v>
      </c>
      <c r="D77" s="89">
        <v>327.3</v>
      </c>
      <c r="E77" s="89">
        <v>248.6</v>
      </c>
      <c r="F77" s="88">
        <f t="shared" si="8"/>
        <v>111178.5</v>
      </c>
      <c r="G77" s="85">
        <v>45201.2</v>
      </c>
      <c r="H77" s="85">
        <v>65977.3</v>
      </c>
      <c r="I77" s="85"/>
      <c r="J77" s="88">
        <f t="shared" si="9"/>
        <v>27908.3</v>
      </c>
      <c r="K77" s="85">
        <v>-3259.5</v>
      </c>
      <c r="L77" s="85">
        <v>31167.8</v>
      </c>
      <c r="M77" s="87"/>
      <c r="N77" s="5"/>
      <c r="O77" s="26"/>
      <c r="P77" s="26" t="e">
        <f t="shared" si="10"/>
        <v>#REF!</v>
      </c>
      <c r="Q77" s="26" t="e">
        <f>+#REF!+#REF!</f>
        <v>#REF!</v>
      </c>
      <c r="R77" s="26" t="e">
        <f>+#REF!+#REF!</f>
        <v>#REF!</v>
      </c>
      <c r="S77" s="26" t="e">
        <f>+#REF!+#REF!</f>
        <v>#REF!</v>
      </c>
      <c r="T77" s="5"/>
      <c r="U77" s="5"/>
      <c r="V77" s="5"/>
      <c r="W77" s="5"/>
      <c r="X77" s="5"/>
      <c r="Y77" s="5"/>
      <c r="Z77" s="5"/>
    </row>
    <row r="78" spans="1:26" ht="9.9499999999999993" customHeight="1">
      <c r="A78" s="79">
        <v>2008</v>
      </c>
      <c r="B78" s="88">
        <f t="shared" si="7"/>
        <v>278737.20000000007</v>
      </c>
      <c r="C78" s="89">
        <v>264948.40000000002</v>
      </c>
      <c r="D78" s="89">
        <v>229.9</v>
      </c>
      <c r="E78" s="89">
        <v>13558.9</v>
      </c>
      <c r="F78" s="88">
        <f t="shared" si="8"/>
        <v>124050.1</v>
      </c>
      <c r="G78" s="85">
        <v>48109.9</v>
      </c>
      <c r="H78" s="85">
        <v>75940.2</v>
      </c>
      <c r="I78" s="85"/>
      <c r="J78" s="88">
        <f t="shared" si="9"/>
        <v>31018.3</v>
      </c>
      <c r="K78" s="85">
        <v>-11320.9</v>
      </c>
      <c r="L78" s="85">
        <v>44638</v>
      </c>
      <c r="M78" s="86">
        <v>-2298.8000000000002</v>
      </c>
      <c r="N78" s="5"/>
      <c r="O78" s="26"/>
      <c r="P78" s="26" t="e">
        <f t="shared" si="10"/>
        <v>#REF!</v>
      </c>
      <c r="Q78" s="26" t="e">
        <f>+#REF!+#REF!</f>
        <v>#REF!</v>
      </c>
      <c r="R78" s="26" t="e">
        <f>+#REF!+#REF!</f>
        <v>#REF!</v>
      </c>
      <c r="S78" s="26" t="e">
        <f>+#REF!+#REF!</f>
        <v>#REF!</v>
      </c>
      <c r="T78" s="5"/>
      <c r="U78" s="5"/>
      <c r="V78" s="5"/>
      <c r="W78" s="5"/>
      <c r="X78" s="5"/>
      <c r="Y78" s="5"/>
      <c r="Z78" s="5"/>
    </row>
    <row r="79" spans="1:26" ht="9.9499999999999993" customHeight="1">
      <c r="A79" s="79">
        <v>2009</v>
      </c>
      <c r="B79" s="88">
        <f t="shared" si="7"/>
        <v>248409.60000000003</v>
      </c>
      <c r="C79" s="89">
        <v>235921.2</v>
      </c>
      <c r="D79" s="89">
        <v>134.69999999999999</v>
      </c>
      <c r="E79" s="89">
        <v>12353.7</v>
      </c>
      <c r="F79" s="88">
        <f t="shared" si="8"/>
        <v>150619.6</v>
      </c>
      <c r="G79" s="85">
        <v>51021.8</v>
      </c>
      <c r="H79" s="85">
        <v>99597.8</v>
      </c>
      <c r="I79" s="85"/>
      <c r="J79" s="88">
        <f t="shared" si="9"/>
        <v>25106.300000000003</v>
      </c>
      <c r="K79" s="85">
        <v>-1697.6</v>
      </c>
      <c r="L79" s="85">
        <v>26803.9</v>
      </c>
      <c r="M79" s="87"/>
      <c r="N79" s="5"/>
      <c r="O79" s="26"/>
      <c r="P79" s="26" t="e">
        <f t="shared" si="10"/>
        <v>#REF!</v>
      </c>
      <c r="Q79" s="26" t="e">
        <f>+#REF!+#REF!</f>
        <v>#REF!</v>
      </c>
      <c r="R79" s="26" t="e">
        <f>+#REF!+#REF!</f>
        <v>#REF!</v>
      </c>
      <c r="S79" s="26" t="e">
        <f>+#REF!+#REF!</f>
        <v>#REF!</v>
      </c>
      <c r="T79" s="5"/>
      <c r="U79" s="5"/>
      <c r="V79" s="5"/>
      <c r="W79" s="5"/>
      <c r="X79" s="5"/>
      <c r="Y79" s="5"/>
      <c r="Z79" s="5"/>
    </row>
    <row r="80" spans="1:26" ht="3" customHeight="1">
      <c r="A80" s="79"/>
      <c r="B80" s="88"/>
      <c r="C80" s="89"/>
      <c r="D80" s="89"/>
      <c r="E80" s="89"/>
      <c r="F80" s="88"/>
      <c r="G80" s="85"/>
      <c r="H80" s="85"/>
      <c r="I80" s="87"/>
      <c r="J80" s="88"/>
      <c r="K80" s="85"/>
      <c r="L80" s="85"/>
      <c r="M80" s="87"/>
      <c r="N80" s="5"/>
      <c r="O80" s="26"/>
      <c r="P80" s="26" t="e">
        <f t="shared" si="10"/>
        <v>#REF!</v>
      </c>
      <c r="Q80" s="26" t="e">
        <f>+#REF!+#REF!</f>
        <v>#REF!</v>
      </c>
      <c r="R80" s="26" t="e">
        <f>+#REF!+#REF!</f>
        <v>#REF!</v>
      </c>
      <c r="S80" s="26" t="e">
        <f>+#REF!+#REF!</f>
        <v>#REF!</v>
      </c>
      <c r="T80" s="5"/>
      <c r="U80" s="5"/>
      <c r="V80" s="5"/>
      <c r="W80" s="5"/>
      <c r="X80" s="5"/>
      <c r="Y80" s="5"/>
      <c r="Z80" s="5"/>
    </row>
    <row r="81" spans="1:26" ht="9.9499999999999993" customHeight="1">
      <c r="A81" s="79">
        <v>2010</v>
      </c>
      <c r="B81" s="88">
        <f>SUM(C81:E81)</f>
        <v>287734.2</v>
      </c>
      <c r="C81" s="89">
        <v>267943.7</v>
      </c>
      <c r="D81" s="89">
        <v>5945.2</v>
      </c>
      <c r="E81" s="89">
        <v>13845.3</v>
      </c>
      <c r="F81" s="88">
        <f>SUM(G81:I81)</f>
        <v>176505.3</v>
      </c>
      <c r="G81" s="85">
        <v>55758.400000000001</v>
      </c>
      <c r="H81" s="85">
        <v>120746.9</v>
      </c>
      <c r="I81" s="87"/>
      <c r="J81" s="88"/>
      <c r="K81" s="85"/>
      <c r="L81" s="85"/>
      <c r="M81" s="87"/>
      <c r="N81" s="5"/>
      <c r="O81" s="26"/>
      <c r="P81" s="26"/>
      <c r="Q81" s="26"/>
      <c r="R81" s="26"/>
      <c r="S81" s="26"/>
      <c r="T81" s="5"/>
      <c r="U81" s="5"/>
      <c r="V81" s="5"/>
      <c r="W81" s="5"/>
      <c r="X81" s="5"/>
      <c r="Y81" s="5"/>
      <c r="Z81" s="5"/>
    </row>
    <row r="82" spans="1:26" ht="9.9499999999999993" customHeight="1">
      <c r="A82" s="79">
        <v>2011</v>
      </c>
      <c r="B82" s="88">
        <f>SUM(C82:E82)</f>
        <v>341438.6</v>
      </c>
      <c r="C82" s="89">
        <v>300069.59999999998</v>
      </c>
      <c r="D82" s="89">
        <v>4953.6000000000004</v>
      </c>
      <c r="E82" s="89">
        <v>36415.4</v>
      </c>
      <c r="F82" s="88">
        <f>SUM(G82:I82)</f>
        <v>189093.5</v>
      </c>
      <c r="G82" s="85">
        <v>63771.9</v>
      </c>
      <c r="H82" s="85">
        <v>125321.59999999999</v>
      </c>
      <c r="I82" s="87"/>
      <c r="J82" s="88"/>
      <c r="K82" s="85"/>
      <c r="L82" s="85"/>
      <c r="M82" s="87"/>
      <c r="N82" s="5"/>
      <c r="O82" s="26"/>
      <c r="P82" s="26"/>
      <c r="Q82" s="26"/>
      <c r="R82" s="26"/>
      <c r="S82" s="26"/>
      <c r="T82" s="5"/>
      <c r="U82" s="5"/>
      <c r="V82" s="5"/>
      <c r="W82" s="5"/>
      <c r="X82" s="5"/>
      <c r="Y82" s="5"/>
      <c r="Z82" s="5"/>
    </row>
    <row r="83" spans="1:26" ht="9.9499999999999993" customHeight="1">
      <c r="A83" s="79">
        <v>2012</v>
      </c>
      <c r="B83" s="88">
        <f>SUM(C83:E83)</f>
        <v>343951.13964000007</v>
      </c>
      <c r="C83" s="89">
        <v>324574.78377800004</v>
      </c>
      <c r="D83" s="89">
        <v>11629.63452</v>
      </c>
      <c r="E83" s="89">
        <v>7746.7213420000007</v>
      </c>
      <c r="F83" s="88">
        <f>SUM(G83:I83)</f>
        <v>202859.32061699999</v>
      </c>
      <c r="G83" s="85">
        <v>62219.606071000002</v>
      </c>
      <c r="H83" s="85">
        <v>140639.714546</v>
      </c>
      <c r="I83" s="85"/>
      <c r="J83" s="108"/>
      <c r="K83" s="85"/>
      <c r="L83" s="85"/>
      <c r="M83" s="87"/>
      <c r="N83" s="5"/>
      <c r="O83" s="26"/>
      <c r="P83" s="26"/>
      <c r="Q83" s="26"/>
      <c r="R83" s="26"/>
      <c r="S83" s="26"/>
      <c r="T83" s="5"/>
      <c r="U83" s="5"/>
      <c r="V83" s="5"/>
      <c r="W83" s="5"/>
      <c r="X83" s="5"/>
      <c r="Y83" s="5"/>
      <c r="Z83" s="5"/>
    </row>
    <row r="84" spans="1:26" ht="9.9499999999999993" customHeight="1">
      <c r="A84" s="80">
        <v>2013</v>
      </c>
      <c r="B84" s="117">
        <f>SUM(C84:E84)</f>
        <v>367169.71677000006</v>
      </c>
      <c r="C84" s="118">
        <v>334143.78731900005</v>
      </c>
      <c r="D84" s="118">
        <v>7725.2574100000002</v>
      </c>
      <c r="E84" s="118">
        <v>25300.672041000002</v>
      </c>
      <c r="F84" s="117">
        <f>SUM(G84:I84)</f>
        <v>218011.82605800001</v>
      </c>
      <c r="G84" s="119">
        <v>64852.659630999995</v>
      </c>
      <c r="H84" s="119">
        <v>153159.16642700002</v>
      </c>
      <c r="I84" s="109"/>
      <c r="J84" s="109"/>
      <c r="K84" s="109"/>
      <c r="L84" s="109"/>
      <c r="M84" s="109"/>
      <c r="N84" s="5"/>
      <c r="O84" s="26"/>
      <c r="P84" s="26" t="e">
        <f t="shared" si="10"/>
        <v>#REF!</v>
      </c>
      <c r="Q84" s="26" t="e">
        <f>+#REF!+#REF!</f>
        <v>#REF!</v>
      </c>
      <c r="R84" s="26" t="e">
        <f>+#REF!+#REF!</f>
        <v>#REF!</v>
      </c>
      <c r="S84" s="26" t="e">
        <f>+#REF!+#REF!</f>
        <v>#REF!</v>
      </c>
      <c r="T84" s="5"/>
      <c r="U84" s="5"/>
      <c r="V84" s="5"/>
      <c r="W84" s="5"/>
      <c r="X84" s="5"/>
      <c r="Y84" s="5"/>
      <c r="Z84" s="5"/>
    </row>
    <row r="85" spans="1:26" ht="3" customHeight="1">
      <c r="A85" s="82"/>
      <c r="B85" s="24"/>
      <c r="C85" s="24"/>
      <c r="D85" s="24"/>
      <c r="E85" s="24"/>
      <c r="F85" s="24"/>
      <c r="G85" s="24"/>
      <c r="H85" s="24"/>
      <c r="I85" s="24"/>
      <c r="J85" s="15"/>
      <c r="K85" s="25"/>
      <c r="L85" s="25"/>
      <c r="M85" s="25"/>
      <c r="Q85" s="26" t="e">
        <f>+#REF!+#REF!</f>
        <v>#REF!</v>
      </c>
    </row>
    <row r="86" spans="1:26" ht="0.95" customHeight="1">
      <c r="A86" s="82"/>
      <c r="B86" s="24"/>
      <c r="C86" s="24"/>
      <c r="D86" s="24"/>
      <c r="E86" s="24"/>
      <c r="F86" s="24"/>
      <c r="G86" s="24"/>
      <c r="H86" s="24"/>
      <c r="I86" s="24"/>
      <c r="J86" s="15"/>
      <c r="K86" s="25"/>
      <c r="L86" s="25"/>
      <c r="M86" s="25"/>
      <c r="Q86" s="26"/>
    </row>
    <row r="87" spans="1:26" ht="8.25" customHeight="1">
      <c r="A87" s="110" t="s">
        <v>21</v>
      </c>
      <c r="B87" s="24"/>
      <c r="C87" s="24"/>
      <c r="D87" s="24"/>
      <c r="E87" s="24"/>
      <c r="F87" s="24"/>
      <c r="G87" s="24"/>
      <c r="H87" s="24"/>
      <c r="I87" s="24"/>
      <c r="J87" s="15"/>
      <c r="K87" s="25"/>
      <c r="L87" s="25"/>
      <c r="M87" s="25"/>
    </row>
    <row r="88" spans="1:26" ht="8.25" customHeight="1">
      <c r="A88" s="110" t="s">
        <v>24</v>
      </c>
      <c r="B88" s="24"/>
      <c r="C88" s="24"/>
      <c r="D88" s="24"/>
      <c r="E88" s="24"/>
      <c r="F88" s="24"/>
      <c r="G88" s="24"/>
      <c r="H88" s="24"/>
      <c r="I88" s="24"/>
      <c r="J88" s="15"/>
      <c r="K88" s="25"/>
      <c r="L88" s="25"/>
      <c r="M88" s="25"/>
    </row>
    <row r="89" spans="1:26" ht="8.1" customHeight="1">
      <c r="A89" s="110" t="s">
        <v>23</v>
      </c>
      <c r="B89" s="13"/>
      <c r="C89" s="13"/>
      <c r="D89" s="13"/>
      <c r="E89" s="13"/>
      <c r="F89" s="13"/>
      <c r="G89" s="13"/>
      <c r="H89" s="13"/>
      <c r="I89" s="14"/>
      <c r="J89" s="15"/>
      <c r="K89" s="12"/>
      <c r="L89" s="12"/>
      <c r="M89" s="12"/>
    </row>
    <row r="90" spans="1:26" ht="8.1" customHeight="1">
      <c r="A90" s="110" t="s">
        <v>10</v>
      </c>
      <c r="B90" s="13"/>
      <c r="C90" s="13"/>
      <c r="D90" s="13"/>
      <c r="E90" s="13"/>
      <c r="F90" s="13"/>
      <c r="G90" s="13"/>
      <c r="H90" s="13"/>
      <c r="I90" s="14"/>
      <c r="J90" s="15"/>
      <c r="K90" s="12"/>
      <c r="L90" s="12"/>
      <c r="M90" s="12"/>
    </row>
    <row r="91" spans="1:26" ht="8.1" customHeight="1">
      <c r="A91" s="27"/>
      <c r="B91" s="13"/>
      <c r="C91" s="13"/>
      <c r="D91" s="13"/>
      <c r="E91" s="13"/>
      <c r="F91" s="13"/>
      <c r="G91" s="13"/>
      <c r="H91" s="13"/>
      <c r="I91" s="14"/>
      <c r="J91" s="15"/>
      <c r="K91" s="12"/>
      <c r="L91" s="12"/>
      <c r="M91" s="12"/>
    </row>
    <row r="92" spans="1:26" ht="8.1" customHeight="1">
      <c r="A92" s="28"/>
      <c r="B92" s="13"/>
      <c r="C92" s="13"/>
      <c r="D92" s="13"/>
      <c r="E92" s="13"/>
      <c r="F92" s="13"/>
      <c r="G92" s="13"/>
      <c r="H92" s="13"/>
      <c r="I92" s="14"/>
      <c r="J92" s="15"/>
      <c r="K92" s="12"/>
      <c r="L92" s="12"/>
      <c r="M92" s="12"/>
    </row>
    <row r="93" spans="1:26" ht="8.1" customHeight="1">
      <c r="A93" s="28"/>
      <c r="B93" s="13"/>
      <c r="C93" s="13"/>
      <c r="D93" s="13"/>
      <c r="E93" s="13"/>
      <c r="F93" s="13"/>
      <c r="G93" s="13"/>
      <c r="H93" s="13"/>
      <c r="I93" s="14"/>
      <c r="J93" s="15"/>
      <c r="K93" s="12"/>
      <c r="L93" s="12"/>
      <c r="M93" s="12"/>
    </row>
    <row r="94" spans="1:26" ht="8.1" customHeight="1">
      <c r="A94" s="28"/>
      <c r="B94" s="13"/>
      <c r="C94" s="13"/>
      <c r="D94" s="13"/>
      <c r="E94" s="13"/>
      <c r="F94" s="13"/>
      <c r="G94" s="13"/>
      <c r="H94" s="13"/>
      <c r="I94" s="14"/>
      <c r="J94" s="15"/>
      <c r="K94" s="12"/>
      <c r="L94" s="12"/>
      <c r="M94" s="12"/>
    </row>
    <row r="95" spans="1:26" ht="8.1" customHeight="1">
      <c r="A95" s="28"/>
      <c r="B95" s="13"/>
      <c r="C95" s="13"/>
      <c r="D95" s="13"/>
      <c r="E95" s="13"/>
      <c r="F95" s="13"/>
      <c r="G95" s="13"/>
      <c r="H95" s="13"/>
      <c r="I95" s="14"/>
      <c r="J95" s="15"/>
      <c r="K95" s="12"/>
      <c r="L95" s="12"/>
      <c r="M95" s="12"/>
    </row>
    <row r="96" spans="1:26" ht="8.1" customHeight="1">
      <c r="A96" s="28"/>
      <c r="B96" s="13"/>
      <c r="C96" s="13"/>
      <c r="D96" s="13"/>
      <c r="E96" s="13"/>
      <c r="F96" s="13"/>
      <c r="G96" s="13"/>
      <c r="H96" s="13"/>
      <c r="I96" s="14"/>
      <c r="J96" s="15"/>
      <c r="K96" s="12"/>
      <c r="L96" s="12"/>
      <c r="M96" s="12"/>
    </row>
    <row r="97" spans="1:13" ht="8.1" customHeight="1">
      <c r="A97" s="28"/>
      <c r="B97" s="13"/>
      <c r="C97" s="13"/>
      <c r="D97" s="13"/>
      <c r="E97" s="13"/>
      <c r="F97" s="13"/>
      <c r="G97" s="13"/>
      <c r="H97" s="13"/>
      <c r="I97" s="14"/>
      <c r="J97" s="15"/>
      <c r="K97" s="12"/>
      <c r="L97" s="12"/>
      <c r="M97" s="12"/>
    </row>
    <row r="98" spans="1:13" ht="8.1" customHeight="1">
      <c r="A98" s="28"/>
      <c r="B98" s="13"/>
      <c r="C98" s="13"/>
      <c r="D98" s="13"/>
      <c r="E98" s="13"/>
      <c r="F98" s="13"/>
      <c r="G98" s="13"/>
      <c r="H98" s="13"/>
      <c r="I98" s="14"/>
      <c r="J98" s="15"/>
      <c r="K98" s="12"/>
      <c r="L98" s="12"/>
      <c r="M98" s="12"/>
    </row>
    <row r="99" spans="1:13" ht="8.1" customHeight="1">
      <c r="A99" s="28"/>
      <c r="B99" s="13"/>
      <c r="C99" s="13"/>
      <c r="D99" s="13"/>
      <c r="E99" s="13"/>
      <c r="F99" s="13"/>
      <c r="G99" s="13"/>
      <c r="H99" s="13"/>
      <c r="I99" s="14"/>
      <c r="J99" s="15"/>
      <c r="K99" s="12"/>
      <c r="L99" s="12"/>
      <c r="M99" s="12"/>
    </row>
    <row r="100" spans="1:13" ht="8.1" customHeight="1">
      <c r="A100" s="28"/>
      <c r="B100" s="13"/>
      <c r="C100" s="13"/>
      <c r="D100" s="13"/>
      <c r="E100" s="13"/>
      <c r="F100" s="13"/>
      <c r="G100" s="13"/>
      <c r="H100" s="13"/>
      <c r="I100" s="14"/>
      <c r="J100" s="15"/>
      <c r="K100" s="12"/>
      <c r="L100" s="12"/>
      <c r="M100" s="12"/>
    </row>
    <row r="101" spans="1:13" ht="8.1" customHeight="1">
      <c r="A101" s="28"/>
      <c r="B101" s="13"/>
      <c r="C101" s="13"/>
      <c r="D101" s="13"/>
      <c r="E101" s="13"/>
      <c r="F101" s="13"/>
      <c r="G101" s="13"/>
      <c r="H101" s="13"/>
      <c r="I101" s="14"/>
      <c r="J101" s="15"/>
      <c r="K101" s="12"/>
      <c r="L101" s="12"/>
      <c r="M101" s="12"/>
    </row>
    <row r="102" spans="1:13" ht="8.1" customHeight="1">
      <c r="A102" s="28"/>
      <c r="B102" s="13"/>
      <c r="C102" s="13"/>
      <c r="D102" s="13"/>
      <c r="E102" s="13"/>
      <c r="F102" s="13"/>
      <c r="G102" s="13"/>
      <c r="H102" s="13"/>
      <c r="I102" s="14"/>
      <c r="J102" s="15"/>
      <c r="K102" s="12"/>
      <c r="L102" s="12"/>
      <c r="M102" s="12"/>
    </row>
    <row r="103" spans="1:13" ht="8.1" customHeight="1">
      <c r="A103" s="28"/>
      <c r="B103" s="13"/>
      <c r="C103" s="13"/>
      <c r="D103" s="13"/>
      <c r="E103" s="13"/>
      <c r="F103" s="13"/>
      <c r="G103" s="13"/>
      <c r="H103" s="13"/>
      <c r="I103" s="14"/>
      <c r="J103" s="15"/>
      <c r="K103" s="12"/>
      <c r="L103" s="12"/>
      <c r="M103" s="12"/>
    </row>
    <row r="104" spans="1:13" ht="8.1" customHeight="1">
      <c r="A104" s="28"/>
      <c r="B104" s="13"/>
      <c r="C104" s="13"/>
      <c r="D104" s="13"/>
      <c r="E104" s="13"/>
      <c r="F104" s="13"/>
      <c r="G104" s="13"/>
      <c r="H104" s="13"/>
      <c r="I104" s="14"/>
      <c r="J104" s="15"/>
      <c r="K104" s="12"/>
      <c r="L104" s="12"/>
      <c r="M104" s="12"/>
    </row>
    <row r="105" spans="1:13" ht="8.1" customHeight="1">
      <c r="A105" s="28"/>
      <c r="B105" s="13"/>
      <c r="C105" s="13"/>
      <c r="D105" s="13"/>
      <c r="E105" s="13"/>
      <c r="F105" s="13"/>
      <c r="G105" s="13"/>
      <c r="H105" s="13"/>
      <c r="I105" s="14"/>
      <c r="J105" s="15"/>
      <c r="K105" s="12"/>
      <c r="L105" s="12"/>
      <c r="M105" s="12"/>
    </row>
    <row r="106" spans="1:13" ht="8.1" customHeight="1">
      <c r="A106" s="28"/>
      <c r="B106" s="13"/>
      <c r="C106" s="13"/>
      <c r="D106" s="13"/>
      <c r="E106" s="13"/>
      <c r="F106" s="13"/>
      <c r="G106" s="13"/>
      <c r="H106" s="13"/>
      <c r="I106" s="14"/>
      <c r="J106" s="15"/>
      <c r="K106" s="12"/>
      <c r="L106" s="12"/>
      <c r="M106" s="12"/>
    </row>
    <row r="107" spans="1:13" ht="8.1" customHeight="1">
      <c r="A107" s="28"/>
      <c r="B107" s="13"/>
      <c r="C107" s="13"/>
      <c r="D107" s="13"/>
      <c r="E107" s="13"/>
      <c r="F107" s="13"/>
      <c r="G107" s="13"/>
      <c r="H107" s="13"/>
      <c r="I107" s="14"/>
      <c r="J107" s="15"/>
      <c r="K107" s="12"/>
      <c r="L107" s="12"/>
      <c r="M107" s="12"/>
    </row>
    <row r="108" spans="1:13" ht="8.1" customHeight="1">
      <c r="A108" s="28"/>
      <c r="B108" s="13"/>
      <c r="C108" s="13"/>
      <c r="D108" s="13"/>
      <c r="E108" s="13"/>
      <c r="F108" s="13"/>
      <c r="G108" s="13"/>
      <c r="H108" s="13"/>
      <c r="I108" s="14"/>
      <c r="J108" s="15"/>
      <c r="K108" s="12"/>
      <c r="L108" s="12"/>
      <c r="M108" s="12"/>
    </row>
    <row r="109" spans="1:13" ht="8.1" customHeight="1">
      <c r="A109" s="28"/>
      <c r="B109" s="13"/>
      <c r="C109" s="13"/>
      <c r="D109" s="13"/>
      <c r="E109" s="13"/>
      <c r="F109" s="13"/>
      <c r="G109" s="13"/>
      <c r="H109" s="13"/>
      <c r="I109" s="14"/>
      <c r="J109" s="15"/>
      <c r="K109" s="12"/>
      <c r="L109" s="12"/>
      <c r="M109" s="12"/>
    </row>
    <row r="110" spans="1:13" ht="8.1" customHeight="1">
      <c r="A110" s="28"/>
      <c r="B110" s="13"/>
      <c r="C110" s="13"/>
      <c r="D110" s="13"/>
      <c r="E110" s="13"/>
      <c r="F110" s="13"/>
      <c r="G110" s="13"/>
      <c r="H110" s="13"/>
      <c r="I110" s="14"/>
      <c r="J110" s="15"/>
      <c r="K110" s="12"/>
      <c r="L110" s="12"/>
      <c r="M110" s="12"/>
    </row>
    <row r="111" spans="1:13" ht="8.1" customHeight="1">
      <c r="A111" s="27"/>
      <c r="B111" s="13"/>
      <c r="C111" s="13"/>
      <c r="D111" s="13"/>
      <c r="E111" s="13"/>
      <c r="F111" s="13"/>
      <c r="G111" s="13"/>
      <c r="H111" s="13"/>
      <c r="I111" s="14"/>
      <c r="J111" s="15"/>
      <c r="K111" s="12"/>
      <c r="L111" s="12"/>
      <c r="M111" s="12"/>
    </row>
    <row r="112" spans="1:13" ht="8.1" customHeight="1">
      <c r="A112" s="27"/>
      <c r="B112" s="13"/>
      <c r="C112" s="13"/>
      <c r="D112" s="13"/>
      <c r="E112" s="13"/>
      <c r="F112" s="13"/>
      <c r="G112" s="13"/>
      <c r="H112" s="13"/>
      <c r="I112" s="14"/>
      <c r="J112" s="15"/>
      <c r="K112" s="12"/>
      <c r="L112" s="12"/>
      <c r="M112" s="12"/>
    </row>
    <row r="113" spans="1:13" ht="8.1" customHeight="1">
      <c r="A113" s="27"/>
      <c r="B113" s="13"/>
      <c r="C113" s="13"/>
      <c r="D113" s="13"/>
      <c r="E113" s="13"/>
      <c r="F113" s="13"/>
      <c r="G113" s="13"/>
      <c r="H113" s="13"/>
      <c r="I113" s="14"/>
      <c r="J113" s="15"/>
      <c r="K113" s="12"/>
      <c r="L113" s="12"/>
      <c r="M113" s="12"/>
    </row>
    <row r="114" spans="1:13" ht="3.75" customHeight="1">
      <c r="A114" s="16"/>
      <c r="B114" s="13"/>
      <c r="C114" s="13"/>
      <c r="D114" s="13"/>
      <c r="E114" s="13"/>
      <c r="F114" s="13"/>
      <c r="G114" s="13"/>
      <c r="H114" s="13"/>
      <c r="I114" s="14"/>
      <c r="J114" s="15"/>
      <c r="K114" s="12"/>
      <c r="L114" s="12"/>
      <c r="M114" s="12"/>
    </row>
    <row r="125" spans="1:13">
      <c r="B125" s="144"/>
      <c r="C125" s="144"/>
      <c r="D125" s="144"/>
      <c r="E125" s="144"/>
      <c r="F125" s="144"/>
    </row>
    <row r="135" spans="1:1">
      <c r="A135" s="6"/>
    </row>
  </sheetData>
  <mergeCells count="51">
    <mergeCell ref="Q54:Q55"/>
    <mergeCell ref="P54:P55"/>
    <mergeCell ref="R54:R55"/>
    <mergeCell ref="S54:S55"/>
    <mergeCell ref="J54:J55"/>
    <mergeCell ref="M54:M55"/>
    <mergeCell ref="Z3:AB3"/>
    <mergeCell ref="G8:G10"/>
    <mergeCell ref="J8:J10"/>
    <mergeCell ref="K8:K10"/>
    <mergeCell ref="J7:M7"/>
    <mergeCell ref="M8:M9"/>
    <mergeCell ref="I8:I9"/>
    <mergeCell ref="G58:H58"/>
    <mergeCell ref="B56:B57"/>
    <mergeCell ref="C56:C57"/>
    <mergeCell ref="M56:M57"/>
    <mergeCell ref="G54:G55"/>
    <mergeCell ref="H54:H57"/>
    <mergeCell ref="B125:F125"/>
    <mergeCell ref="B7:E7"/>
    <mergeCell ref="F7:I7"/>
    <mergeCell ref="B54:B55"/>
    <mergeCell ref="C54:C55"/>
    <mergeCell ref="C8:C10"/>
    <mergeCell ref="H8:H10"/>
    <mergeCell ref="I59:J59"/>
    <mergeCell ref="F8:F10"/>
    <mergeCell ref="E59:F59"/>
    <mergeCell ref="G59:H59"/>
    <mergeCell ref="D56:D57"/>
    <mergeCell ref="E8:E9"/>
    <mergeCell ref="B59:C59"/>
    <mergeCell ref="E56:E57"/>
    <mergeCell ref="B53:E53"/>
    <mergeCell ref="K1:M1"/>
    <mergeCell ref="A2:D2"/>
    <mergeCell ref="L8:L10"/>
    <mergeCell ref="L54:L57"/>
    <mergeCell ref="D8:D10"/>
    <mergeCell ref="A1:E1"/>
    <mergeCell ref="B8:B10"/>
    <mergeCell ref="K54:K57"/>
    <mergeCell ref="I54:I57"/>
    <mergeCell ref="J53:M53"/>
    <mergeCell ref="D54:D55"/>
    <mergeCell ref="E54:E55"/>
    <mergeCell ref="F54:F55"/>
    <mergeCell ref="A7:A9"/>
    <mergeCell ref="A53:A57"/>
    <mergeCell ref="F53:I53"/>
  </mergeCells>
  <phoneticPr fontId="0" type="noConversion"/>
  <pageMargins left="0.98425196850393704" right="0.98425196850393704" top="1.5748031496062993" bottom="0.78740157480314965" header="3.937007874015748E-2" footer="1.181102362204724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216</vt:lpstr>
      <vt:lpstr>'216'!Área_de_impresión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S.H.C.P.</dc:creator>
  <cp:lastModifiedBy>cristina_castro</cp:lastModifiedBy>
  <cp:lastPrinted>2014-07-31T21:59:45Z</cp:lastPrinted>
  <dcterms:created xsi:type="dcterms:W3CDTF">2001-08-07T18:20:25Z</dcterms:created>
  <dcterms:modified xsi:type="dcterms:W3CDTF">2014-07-31T22:00:01Z</dcterms:modified>
</cp:coreProperties>
</file>