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20730" windowHeight="8790"/>
  </bookViews>
  <sheets>
    <sheet name="217" sheetId="2" r:id="rId1"/>
  </sheets>
  <definedNames>
    <definedName name="_Fill" hidden="1">#REF!</definedName>
    <definedName name="_Regression_Int" localSheetId="0" hidden="1">1</definedName>
    <definedName name="A_impresión_IM" localSheetId="0">'217'!$C$2:$V$40</definedName>
    <definedName name="A_impresión_IM">#REF!</definedName>
    <definedName name="_xlnm.Print_Area" localSheetId="0">'217'!$C$2:$T$50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D39" i="2" l="1"/>
  <c r="L38" i="2" l="1"/>
  <c r="S38" i="2"/>
  <c r="R38" i="2"/>
  <c r="Q38" i="2"/>
  <c r="O38" i="2"/>
  <c r="N38" i="2"/>
  <c r="M38" i="2"/>
  <c r="K38" i="2"/>
  <c r="J38" i="2"/>
  <c r="I38" i="2"/>
  <c r="H38" i="2"/>
  <c r="G38" i="2"/>
  <c r="E38" i="2"/>
  <c r="D37" i="2"/>
  <c r="D36" i="2"/>
  <c r="D34" i="2"/>
  <c r="D32" i="2"/>
  <c r="D33" i="2"/>
  <c r="D30" i="2"/>
  <c r="D28" i="2"/>
  <c r="D27" i="2"/>
  <c r="D26" i="2"/>
  <c r="D25" i="2"/>
  <c r="D24" i="2"/>
  <c r="D22" i="2"/>
  <c r="D21" i="2"/>
  <c r="D20" i="2"/>
  <c r="D19" i="2"/>
  <c r="D18" i="2"/>
  <c r="D16" i="2"/>
  <c r="D38" i="2" l="1"/>
</calcChain>
</file>

<file path=xl/sharedStrings.xml><?xml version="1.0" encoding="utf-8"?>
<sst xmlns="http://schemas.openxmlformats.org/spreadsheetml/2006/main" count="68" uniqueCount="63">
  <si>
    <t>(Millones de pesos)</t>
  </si>
  <si>
    <t>Año</t>
  </si>
  <si>
    <t>Total</t>
  </si>
  <si>
    <t>Otros</t>
  </si>
  <si>
    <t>Tenencia</t>
  </si>
  <si>
    <t xml:space="preserve">Fondo </t>
  </si>
  <si>
    <t xml:space="preserve">Reserva </t>
  </si>
  <si>
    <t xml:space="preserve"> Incentivos </t>
  </si>
  <si>
    <t>Fiscaliza-</t>
  </si>
  <si>
    <t>Automó-</t>
  </si>
  <si>
    <t xml:space="preserve">General </t>
  </si>
  <si>
    <t xml:space="preserve">de </t>
  </si>
  <si>
    <t>econó-</t>
  </si>
  <si>
    <t>ción con-</t>
  </si>
  <si>
    <t xml:space="preserve">viles </t>
  </si>
  <si>
    <t>de Partici-</t>
  </si>
  <si>
    <t>contin-</t>
  </si>
  <si>
    <t xml:space="preserve">petróleo </t>
  </si>
  <si>
    <t>micos</t>
  </si>
  <si>
    <t>junta</t>
  </si>
  <si>
    <t>alcohó-</t>
  </si>
  <si>
    <t>nuevos</t>
  </si>
  <si>
    <t>paciones</t>
  </si>
  <si>
    <t>gencia</t>
  </si>
  <si>
    <t>M1</t>
  </si>
  <si>
    <t>M2</t>
  </si>
  <si>
    <t>M3</t>
  </si>
  <si>
    <t>M4</t>
  </si>
  <si>
    <t xml:space="preserve">3.17% sobre </t>
  </si>
  <si>
    <t xml:space="preserve">la extracción </t>
  </si>
  <si>
    <t>Fondo de</t>
  </si>
  <si>
    <t>Hidrocarburos</t>
  </si>
  <si>
    <t>de gasolina</t>
  </si>
  <si>
    <t>y diesel</t>
  </si>
  <si>
    <t xml:space="preserve">Participaciones pagadas a las entidades federativas y municipios </t>
  </si>
  <si>
    <t>1/ No considera los gastos por la administración  financiera de las participaciones de ingresos  federales, en virtud de que estas erogaciones sólo afectan la contabilidad del gasto público.</t>
  </si>
  <si>
    <t>2/ Se reportan datos a partir del año en que se inició su registro.</t>
  </si>
  <si>
    <t xml:space="preserve">Fondo de </t>
  </si>
  <si>
    <t>Compensa-</t>
  </si>
  <si>
    <t>ción</t>
  </si>
  <si>
    <t xml:space="preserve">ción del </t>
  </si>
  <si>
    <t>ISAN</t>
  </si>
  <si>
    <t>de la RFP</t>
  </si>
  <si>
    <t>(Comercio</t>
  </si>
  <si>
    <t xml:space="preserve"> exterior) </t>
  </si>
  <si>
    <t>Incentivos por</t>
  </si>
  <si>
    <t>la venta final</t>
  </si>
  <si>
    <t>IEPS</t>
  </si>
  <si>
    <t>licas)</t>
  </si>
  <si>
    <t>Extracción de</t>
  </si>
  <si>
    <t>3/ Fondos creados a partir del ejercicio fiscal de 2008, conforme a las reformas a la Ley de Coordinación Fiscal.</t>
  </si>
  <si>
    <t>4/ Hasta 1993 se le denominó Hidrocarburos.</t>
  </si>
  <si>
    <t>5/ En 1996 y 1997 incluye el Impuesto Sobre Automóviles Nuevos y a partir de 1999 considera Vigilancia Marítimo Terrestre, así como otros incentivos.</t>
  </si>
  <si>
    <t>6/ Fondo creado a partir del ejercicio fiscal de 2006, conforme a la Ley Federal del Impuesto sobre Automóviles Nuevos.</t>
  </si>
  <si>
    <t xml:space="preserve"> y bebidas </t>
  </si>
  <si>
    <t>(Tabacos</t>
  </si>
  <si>
    <t>Fomento</t>
  </si>
  <si>
    <t>Municipal</t>
  </si>
  <si>
    <t>Compen-</t>
  </si>
  <si>
    <t>sación</t>
  </si>
  <si>
    <t>7/ En 1985 y 1990 se refiere al Fondo Financiero Complementario, que a partir de 1991 se adicionó al Fondo General de Participaciones. En 1994 y 1995 corresponde al Fondo para la Reordenación del Comercio Urbano, que a partir de 1996 se</t>
  </si>
  <si>
    <t xml:space="preserve">     adicionó al Fondo de Fomento Municipal.  En 2006 corresponde a la Retribución por la Importación Definitiva de Vehículos Usados. </t>
  </si>
  <si>
    <t>Fuente: Secretaría de Hacienda y Crédito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</si>
</sst>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General_)"/>
    <numFmt numFmtId="165" formatCode="#,##0.0_);\(#,##0.0\)"/>
    <numFmt numFmtId="166" formatCode="#,##0_);\-\ #,##0_)"/>
    <numFmt numFmtId="167" formatCode="#,##0.0_);\-\ #,##0.0_)"/>
    <numFmt numFmtId="168" formatCode="#,##0__;\-\ #,##0__"/>
    <numFmt numFmtId="169" formatCode="#,##0.0___);\-\ #,##0.0___)"/>
    <numFmt numFmtId="170" formatCode="___#\ ##0.0___);\-\ #,##0.0___)"/>
    <numFmt numFmtId="171" formatCode="__#,##0.0___);\-_ #,##0.0__\)"/>
    <numFmt numFmtId="172" formatCode="###,##0.0_);\-\ ###,##0.0_)"/>
    <numFmt numFmtId="173" formatCode="###,##0.0___);\-\ ###,##0.0___)"/>
    <numFmt numFmtId="174" formatCode="###,##0.0_____);\-\ ###,##0.0_____)"/>
    <numFmt numFmtId="175" formatCode="#,##0.0_____);\-\ #,##0.0_____)"/>
    <numFmt numFmtId="176" formatCode="0.000%"/>
    <numFmt numFmtId="177" formatCode="0.0"/>
  </numFmts>
  <fonts count="27">
    <font>
      <sz val="10"/>
      <name val="Arial"/>
    </font>
    <font>
      <sz val="6"/>
      <name val="Arial"/>
      <family val="2"/>
    </font>
    <font>
      <sz val="6"/>
      <name val="Times New Roman"/>
      <family val="1"/>
    </font>
    <font>
      <sz val="10"/>
      <name val="Helv"/>
    </font>
    <font>
      <sz val="6"/>
      <name val="Helv"/>
    </font>
    <font>
      <sz val="9"/>
      <name val="Tms Rmn"/>
    </font>
    <font>
      <sz val="8"/>
      <name val="Arial"/>
      <family val="2"/>
    </font>
    <font>
      <sz val="14"/>
      <name val="Presidencia Base"/>
      <family val="3"/>
    </font>
    <font>
      <sz val="10"/>
      <name val="Presidencia Fina"/>
      <family val="3"/>
    </font>
    <font>
      <sz val="6"/>
      <name val="Presidencia Fina"/>
      <family val="3"/>
    </font>
    <font>
      <sz val="8"/>
      <name val="Presidencia Fina"/>
      <family val="3"/>
    </font>
    <font>
      <b/>
      <sz val="6"/>
      <name val="Presidencia Fina"/>
      <family val="3"/>
    </font>
    <font>
      <sz val="7.5"/>
      <name val="Presidencia Fina"/>
      <family val="3"/>
    </font>
    <font>
      <b/>
      <sz val="7"/>
      <name val="Presidencia Fina"/>
      <family val="3"/>
    </font>
    <font>
      <sz val="7"/>
      <name val="Presidencia Fina"/>
      <family val="3"/>
    </font>
    <font>
      <b/>
      <sz val="7.5"/>
      <name val="Presidencia Fina"/>
      <family val="3"/>
    </font>
    <font>
      <b/>
      <sz val="8"/>
      <name val="Presidencia Fina"/>
      <family val="3"/>
    </font>
    <font>
      <sz val="8"/>
      <name val="Presidencia Base"/>
      <family val="3"/>
    </font>
    <font>
      <sz val="7"/>
      <name val="Presidencia Base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sz val="5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4" fontId="3" fillId="0" borderId="0"/>
  </cellStyleXfs>
  <cellXfs count="99">
    <xf numFmtId="0" fontId="0" fillId="0" borderId="0" xfId="0"/>
    <xf numFmtId="164" fontId="3" fillId="0" borderId="0" xfId="1"/>
    <xf numFmtId="164" fontId="4" fillId="0" borderId="0" xfId="1" applyFont="1" applyAlignment="1">
      <alignment horizontal="centerContinuous"/>
    </xf>
    <xf numFmtId="164" fontId="2" fillId="0" borderId="0" xfId="1" applyFont="1" applyBorder="1" applyAlignment="1">
      <alignment horizontal="centerContinuous"/>
    </xf>
    <xf numFmtId="164" fontId="2" fillId="0" borderId="0" xfId="1" applyFont="1" applyFill="1" applyBorder="1" applyAlignment="1">
      <alignment horizontal="center"/>
    </xf>
    <xf numFmtId="168" fontId="2" fillId="0" borderId="0" xfId="1" applyNumberFormat="1" applyFont="1" applyFill="1" applyBorder="1" applyProtection="1"/>
    <xf numFmtId="168" fontId="2" fillId="0" borderId="0" xfId="1" applyNumberFormat="1" applyFont="1" applyFill="1" applyBorder="1"/>
    <xf numFmtId="166" fontId="2" fillId="0" borderId="0" xfId="1" applyNumberFormat="1" applyFont="1" applyFill="1" applyBorder="1" applyProtection="1"/>
    <xf numFmtId="166" fontId="2" fillId="0" borderId="0" xfId="1" applyNumberFormat="1" applyFont="1" applyFill="1" applyBorder="1"/>
    <xf numFmtId="166" fontId="2" fillId="0" borderId="0" xfId="1" applyNumberFormat="1" applyFont="1" applyBorder="1"/>
    <xf numFmtId="164" fontId="2" fillId="0" borderId="0" xfId="1" applyFont="1"/>
    <xf numFmtId="164" fontId="2" fillId="0" borderId="0" xfId="1" applyFont="1" applyBorder="1" applyAlignment="1">
      <alignment horizontal="left" vertical="center"/>
    </xf>
    <xf numFmtId="164" fontId="2" fillId="0" borderId="0" xfId="1" applyFont="1" applyAlignment="1">
      <alignment vertical="center"/>
    </xf>
    <xf numFmtId="164" fontId="3" fillId="0" borderId="0" xfId="1" applyAlignment="1">
      <alignment vertical="center"/>
    </xf>
    <xf numFmtId="164" fontId="2" fillId="0" borderId="0" xfId="1" applyFont="1" applyAlignment="1"/>
    <xf numFmtId="164" fontId="4" fillId="0" borderId="0" xfId="1" applyFont="1" applyAlignment="1"/>
    <xf numFmtId="0" fontId="1" fillId="0" borderId="0" xfId="0" applyFont="1" applyAlignment="1">
      <alignment vertical="center"/>
    </xf>
    <xf numFmtId="165" fontId="2" fillId="0" borderId="0" xfId="1" applyNumberFormat="1" applyFont="1" applyAlignment="1" applyProtection="1"/>
    <xf numFmtId="164" fontId="4" fillId="0" borderId="0" xfId="1" applyFont="1"/>
    <xf numFmtId="164" fontId="2" fillId="0" borderId="0" xfId="1" applyFont="1" applyAlignment="1" applyProtection="1">
      <alignment horizontal="left"/>
    </xf>
    <xf numFmtId="164" fontId="5" fillId="0" borderId="0" xfId="1" applyFont="1"/>
    <xf numFmtId="164" fontId="3" fillId="0" borderId="0" xfId="1" applyProtection="1"/>
    <xf numFmtId="164" fontId="3" fillId="0" borderId="0" xfId="1" applyAlignment="1" applyProtection="1">
      <alignment horizontal="left"/>
    </xf>
    <xf numFmtId="164" fontId="9" fillId="0" borderId="0" xfId="1" applyFont="1" applyAlignment="1">
      <alignment horizontal="centerContinuous"/>
    </xf>
    <xf numFmtId="164" fontId="8" fillId="0" borderId="0" xfId="1" applyFont="1" applyAlignment="1">
      <alignment horizontal="centerContinuous"/>
    </xf>
    <xf numFmtId="164" fontId="9" fillId="0" borderId="0" xfId="1" applyFont="1" applyAlignment="1" applyProtection="1">
      <alignment horizontal="centerContinuous"/>
    </xf>
    <xf numFmtId="164" fontId="9" fillId="0" borderId="0" xfId="1" applyFont="1" applyBorder="1" applyAlignment="1" applyProtection="1">
      <alignment horizontal="centerContinuous"/>
    </xf>
    <xf numFmtId="164" fontId="9" fillId="0" borderId="0" xfId="1" applyFont="1" applyBorder="1" applyAlignment="1">
      <alignment horizontal="centerContinuous"/>
    </xf>
    <xf numFmtId="164" fontId="8" fillId="0" borderId="0" xfId="1" applyFont="1" applyBorder="1" applyAlignment="1">
      <alignment horizontal="centerContinuous"/>
    </xf>
    <xf numFmtId="164" fontId="12" fillId="2" borderId="2" xfId="1" applyFont="1" applyFill="1" applyBorder="1"/>
    <xf numFmtId="164" fontId="12" fillId="2" borderId="1" xfId="1" applyFont="1" applyFill="1" applyBorder="1"/>
    <xf numFmtId="164" fontId="15" fillId="2" borderId="3" xfId="1" quotePrefix="1" applyNumberFormat="1" applyFont="1" applyFill="1" applyBorder="1" applyAlignment="1" applyProtection="1">
      <alignment horizontal="center"/>
    </xf>
    <xf numFmtId="164" fontId="11" fillId="0" borderId="0" xfId="1" quotePrefix="1" applyNumberFormat="1" applyFont="1" applyFill="1" applyBorder="1" applyAlignment="1" applyProtection="1">
      <alignment horizontal="center"/>
    </xf>
    <xf numFmtId="166" fontId="9" fillId="0" borderId="0" xfId="1" applyNumberFormat="1" applyFont="1" applyFill="1" applyBorder="1"/>
    <xf numFmtId="164" fontId="7" fillId="0" borderId="0" xfId="1" applyFont="1" applyAlignment="1">
      <alignment horizontal="centerContinuous"/>
    </xf>
    <xf numFmtId="164" fontId="7" fillId="0" borderId="0" xfId="1" applyFont="1"/>
    <xf numFmtId="164" fontId="8" fillId="0" borderId="0" xfId="1" applyFont="1"/>
    <xf numFmtId="164" fontId="10" fillId="0" borderId="0" xfId="1" applyFont="1" applyFill="1" applyBorder="1" applyAlignment="1">
      <alignment horizontal="center"/>
    </xf>
    <xf numFmtId="164" fontId="10" fillId="0" borderId="0" xfId="1" applyFont="1"/>
    <xf numFmtId="164" fontId="10" fillId="2" borderId="3" xfId="1" applyFont="1" applyFill="1" applyBorder="1"/>
    <xf numFmtId="164" fontId="10" fillId="2" borderId="3" xfId="1" applyFont="1" applyFill="1" applyBorder="1" applyAlignment="1">
      <alignment horizontal="center"/>
    </xf>
    <xf numFmtId="164" fontId="16" fillId="2" borderId="3" xfId="1" applyFont="1" applyFill="1" applyBorder="1" applyAlignment="1">
      <alignment horizontal="center"/>
    </xf>
    <xf numFmtId="164" fontId="17" fillId="2" borderId="3" xfId="1" applyFont="1" applyFill="1" applyBorder="1"/>
    <xf numFmtId="0" fontId="19" fillId="0" borderId="0" xfId="0" applyFont="1" applyFill="1" applyAlignment="1">
      <alignment horizontal="left"/>
    </xf>
    <xf numFmtId="164" fontId="19" fillId="0" borderId="0" xfId="1" applyFont="1" applyAlignment="1">
      <alignment horizontal="centerContinuous"/>
    </xf>
    <xf numFmtId="0" fontId="20" fillId="0" borderId="0" xfId="0" quotePrefix="1" applyFont="1" applyFill="1" applyAlignment="1">
      <alignment horizontal="left" vertical="center"/>
    </xf>
    <xf numFmtId="0" fontId="21" fillId="2" borderId="2" xfId="0" applyFont="1" applyFill="1" applyBorder="1"/>
    <xf numFmtId="0" fontId="21" fillId="2" borderId="2" xfId="0" applyNumberFormat="1" applyFont="1" applyFill="1" applyBorder="1" applyProtection="1">
      <protection locked="0"/>
    </xf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/>
    </xf>
    <xf numFmtId="176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Alignment="1">
      <alignment vertical="center"/>
    </xf>
    <xf numFmtId="164" fontId="22" fillId="0" borderId="0" xfId="1" applyFont="1" applyBorder="1" applyAlignment="1">
      <alignment horizontal="left" vertical="center"/>
    </xf>
    <xf numFmtId="164" fontId="22" fillId="0" borderId="0" xfId="1" applyFont="1" applyAlignment="1">
      <alignment vertical="center"/>
    </xf>
    <xf numFmtId="164" fontId="22" fillId="0" borderId="0" xfId="1" applyFont="1" applyAlignment="1">
      <alignment horizontal="centerContinuous"/>
    </xf>
    <xf numFmtId="164" fontId="22" fillId="0" borderId="0" xfId="1" applyFont="1" applyAlignment="1"/>
    <xf numFmtId="0" fontId="22" fillId="0" borderId="0" xfId="0" applyFont="1" applyAlignment="1">
      <alignment vertical="center"/>
    </xf>
    <xf numFmtId="165" fontId="22" fillId="0" borderId="0" xfId="1" applyNumberFormat="1" applyFont="1" applyAlignment="1" applyProtection="1"/>
    <xf numFmtId="164" fontId="18" fillId="0" borderId="4" xfId="1" applyFont="1" applyFill="1" applyBorder="1"/>
    <xf numFmtId="164" fontId="14" fillId="0" borderId="5" xfId="1" applyFont="1" applyFill="1" applyBorder="1" applyAlignment="1">
      <alignment horizontal="center"/>
    </xf>
    <xf numFmtId="164" fontId="13" fillId="0" borderId="5" xfId="1" applyFont="1" applyFill="1" applyBorder="1" applyAlignment="1">
      <alignment horizontal="center"/>
    </xf>
    <xf numFmtId="164" fontId="14" fillId="0" borderId="6" xfId="1" applyFont="1" applyFill="1" applyBorder="1" applyAlignment="1">
      <alignment horizontal="center"/>
    </xf>
    <xf numFmtId="164" fontId="18" fillId="0" borderId="7" xfId="1" applyFont="1" applyFill="1" applyBorder="1"/>
    <xf numFmtId="164" fontId="14" fillId="0" borderId="8" xfId="1" applyFont="1" applyFill="1" applyBorder="1" applyAlignment="1">
      <alignment horizontal="center"/>
    </xf>
    <xf numFmtId="164" fontId="13" fillId="0" borderId="8" xfId="1" applyFont="1" applyFill="1" applyBorder="1" applyAlignment="1">
      <alignment horizontal="center"/>
    </xf>
    <xf numFmtId="164" fontId="14" fillId="0" borderId="9" xfId="1" applyFont="1" applyFill="1" applyBorder="1" applyAlignment="1">
      <alignment horizontal="center"/>
    </xf>
    <xf numFmtId="173" fontId="24" fillId="0" borderId="7" xfId="0" applyNumberFormat="1" applyFont="1" applyFill="1" applyBorder="1" applyAlignment="1">
      <alignment horizontal="right" vertical="center"/>
    </xf>
    <xf numFmtId="173" fontId="23" fillId="0" borderId="8" xfId="0" applyNumberFormat="1" applyFont="1" applyFill="1" applyBorder="1" applyAlignment="1">
      <alignment horizontal="right" vertical="center"/>
    </xf>
    <xf numFmtId="169" fontId="23" fillId="0" borderId="8" xfId="0" applyNumberFormat="1" applyFont="1" applyFill="1" applyBorder="1" applyAlignment="1">
      <alignment horizontal="right" vertical="center"/>
    </xf>
    <xf numFmtId="175" fontId="23" fillId="0" borderId="8" xfId="0" applyNumberFormat="1" applyFont="1" applyFill="1" applyBorder="1" applyAlignment="1">
      <alignment horizontal="right" vertical="center"/>
    </xf>
    <xf numFmtId="170" fontId="23" fillId="0" borderId="8" xfId="0" applyNumberFormat="1" applyFont="1" applyFill="1" applyBorder="1" applyAlignment="1">
      <alignment horizontal="right" vertical="center"/>
    </xf>
    <xf numFmtId="174" fontId="23" fillId="0" borderId="8" xfId="0" applyNumberFormat="1" applyFont="1" applyFill="1" applyBorder="1" applyAlignment="1">
      <alignment horizontal="right" vertical="center"/>
    </xf>
    <xf numFmtId="167" fontId="23" fillId="0" borderId="8" xfId="0" applyNumberFormat="1" applyFont="1" applyFill="1" applyBorder="1" applyAlignment="1">
      <alignment horizontal="right" vertical="center"/>
    </xf>
    <xf numFmtId="167" fontId="24" fillId="0" borderId="8" xfId="0" applyNumberFormat="1" applyFont="1" applyFill="1" applyBorder="1" applyAlignment="1">
      <alignment horizontal="right" vertical="center"/>
    </xf>
    <xf numFmtId="175" fontId="23" fillId="0" borderId="9" xfId="0" applyNumberFormat="1" applyFont="1" applyFill="1" applyBorder="1" applyAlignment="1">
      <alignment horizontal="right" vertical="center"/>
    </xf>
    <xf numFmtId="172" fontId="23" fillId="0" borderId="8" xfId="0" applyNumberFormat="1" applyFont="1" applyFill="1" applyBorder="1" applyAlignment="1">
      <alignment horizontal="right" vertical="center"/>
    </xf>
    <xf numFmtId="169" fontId="23" fillId="0" borderId="9" xfId="0" applyNumberFormat="1" applyFont="1" applyFill="1" applyBorder="1" applyAlignment="1">
      <alignment horizontal="right" vertical="center"/>
    </xf>
    <xf numFmtId="171" fontId="23" fillId="0" borderId="8" xfId="0" applyNumberFormat="1" applyFont="1" applyFill="1" applyBorder="1" applyAlignment="1">
      <alignment horizontal="right" vertical="center"/>
    </xf>
    <xf numFmtId="164" fontId="23" fillId="0" borderId="8" xfId="1" applyFont="1" applyBorder="1" applyAlignment="1">
      <alignment horizontal="right" vertical="center"/>
    </xf>
    <xf numFmtId="173" fontId="23" fillId="0" borderId="9" xfId="0" applyNumberFormat="1" applyFont="1" applyFill="1" applyBorder="1" applyAlignment="1">
      <alignment horizontal="right" vertical="center"/>
    </xf>
    <xf numFmtId="177" fontId="23" fillId="0" borderId="8" xfId="0" applyNumberFormat="1" applyFont="1" applyFill="1" applyBorder="1" applyAlignment="1">
      <alignment horizontal="right" vertical="center"/>
    </xf>
    <xf numFmtId="172" fontId="11" fillId="0" borderId="10" xfId="0" applyNumberFormat="1" applyFont="1" applyFill="1" applyBorder="1" applyAlignment="1">
      <alignment horizontal="right" vertical="center"/>
    </xf>
    <xf numFmtId="166" fontId="9" fillId="0" borderId="11" xfId="1" applyNumberFormat="1" applyFont="1" applyFill="1" applyBorder="1" applyAlignment="1">
      <alignment horizontal="right" vertical="center"/>
    </xf>
    <xf numFmtId="166" fontId="11" fillId="0" borderId="11" xfId="1" applyNumberFormat="1" applyFont="1" applyFill="1" applyBorder="1" applyAlignment="1">
      <alignment horizontal="right" vertical="center"/>
    </xf>
    <xf numFmtId="166" fontId="9" fillId="0" borderId="12" xfId="1" applyNumberFormat="1" applyFont="1" applyFill="1" applyBorder="1" applyAlignment="1">
      <alignment horizontal="right" vertical="center"/>
    </xf>
    <xf numFmtId="164" fontId="26" fillId="0" borderId="0" xfId="1" applyFont="1"/>
    <xf numFmtId="164" fontId="3" fillId="0" borderId="1" xfId="1" applyBorder="1"/>
    <xf numFmtId="164" fontId="21" fillId="2" borderId="2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textRotation="180"/>
    </xf>
    <xf numFmtId="0" fontId="25" fillId="2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 textRotation="180"/>
    </xf>
    <xf numFmtId="0" fontId="0" fillId="0" borderId="0" xfId="0" applyBorder="1" applyAlignment="1">
      <alignment vertical="top" textRotation="180"/>
    </xf>
  </cellXfs>
  <cellStyles count="2">
    <cellStyle name="Normal" xfId="0" builtinId="0"/>
    <cellStyle name="Normal_m2ital" xfId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49" name="Texto 22"/>
        <xdr:cNvSpPr txBox="1">
          <a:spLocks noChangeArrowheads="1"/>
        </xdr:cNvSpPr>
      </xdr:nvSpPr>
      <xdr:spPr bwMode="auto">
        <a:xfrm>
          <a:off x="1657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285750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050" name="Texto 23"/>
        <xdr:cNvSpPr txBox="1">
          <a:spLocks noChangeArrowheads="1"/>
        </xdr:cNvSpPr>
      </xdr:nvSpPr>
      <xdr:spPr bwMode="auto">
        <a:xfrm>
          <a:off x="13144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981075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51" name="Texto 24"/>
        <xdr:cNvSpPr txBox="1">
          <a:spLocks noChangeArrowheads="1"/>
        </xdr:cNvSpPr>
      </xdr:nvSpPr>
      <xdr:spPr bwMode="auto">
        <a:xfrm>
          <a:off x="1657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438150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52" name="Texto 25"/>
        <xdr:cNvSpPr txBox="1">
          <a:spLocks noChangeArrowheads="1"/>
        </xdr:cNvSpPr>
      </xdr:nvSpPr>
      <xdr:spPr bwMode="auto">
        <a:xfrm>
          <a:off x="14668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2</xdr:col>
      <xdr:colOff>866775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53" name="Texto 26"/>
        <xdr:cNvSpPr txBox="1">
          <a:spLocks noChangeArrowheads="1"/>
        </xdr:cNvSpPr>
      </xdr:nvSpPr>
      <xdr:spPr bwMode="auto">
        <a:xfrm>
          <a:off x="1657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4/</a:t>
          </a:r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54" name="Texto 25"/>
        <xdr:cNvSpPr txBox="1">
          <a:spLocks noChangeArrowheads="1"/>
        </xdr:cNvSpPr>
      </xdr:nvSpPr>
      <xdr:spPr bwMode="auto">
        <a:xfrm>
          <a:off x="1657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7/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055" name="Texto 13"/>
        <xdr:cNvSpPr txBox="1">
          <a:spLocks noChangeArrowheads="1"/>
        </xdr:cNvSpPr>
      </xdr:nvSpPr>
      <xdr:spPr bwMode="auto">
        <a:xfrm>
          <a:off x="110299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9</xdr:col>
      <xdr:colOff>190500</xdr:colOff>
      <xdr:row>0</xdr:row>
      <xdr:rowOff>644525</xdr:rowOff>
    </xdr:from>
    <xdr:to>
      <xdr:col>10</xdr:col>
      <xdr:colOff>44450</xdr:colOff>
      <xdr:row>1</xdr:row>
      <xdr:rowOff>212725</xdr:rowOff>
    </xdr:to>
    <xdr:sp macro="" textlink="">
      <xdr:nvSpPr>
        <xdr:cNvPr id="2056" name="Texto 13"/>
        <xdr:cNvSpPr txBox="1">
          <a:spLocks noChangeArrowheads="1"/>
        </xdr:cNvSpPr>
      </xdr:nvSpPr>
      <xdr:spPr bwMode="auto">
        <a:xfrm>
          <a:off x="4140200" y="644525"/>
          <a:ext cx="2286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2</xdr:col>
      <xdr:colOff>409575</xdr:colOff>
      <xdr:row>40</xdr:row>
      <xdr:rowOff>0</xdr:rowOff>
    </xdr:to>
    <xdr:sp macro="" textlink="">
      <xdr:nvSpPr>
        <xdr:cNvPr id="2057" name="Texto 23"/>
        <xdr:cNvSpPr txBox="1">
          <a:spLocks noChangeArrowheads="1"/>
        </xdr:cNvSpPr>
      </xdr:nvSpPr>
      <xdr:spPr bwMode="auto">
        <a:xfrm>
          <a:off x="1314450" y="4257675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1000125</xdr:colOff>
      <xdr:row>40</xdr:row>
      <xdr:rowOff>0</xdr:rowOff>
    </xdr:from>
    <xdr:to>
      <xdr:col>2</xdr:col>
      <xdr:colOff>438150</xdr:colOff>
      <xdr:row>40</xdr:row>
      <xdr:rowOff>0</xdr:rowOff>
    </xdr:to>
    <xdr:sp macro="" textlink="">
      <xdr:nvSpPr>
        <xdr:cNvPr id="2058" name="Texto 24"/>
        <xdr:cNvSpPr txBox="1">
          <a:spLocks noChangeArrowheads="1"/>
        </xdr:cNvSpPr>
      </xdr:nvSpPr>
      <xdr:spPr bwMode="auto">
        <a:xfrm>
          <a:off x="1657350" y="4257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438150</xdr:colOff>
      <xdr:row>40</xdr:row>
      <xdr:rowOff>0</xdr:rowOff>
    </xdr:from>
    <xdr:to>
      <xdr:col>2</xdr:col>
      <xdr:colOff>438150</xdr:colOff>
      <xdr:row>40</xdr:row>
      <xdr:rowOff>0</xdr:rowOff>
    </xdr:to>
    <xdr:sp macro="" textlink="">
      <xdr:nvSpPr>
        <xdr:cNvPr id="2059" name="Texto 25"/>
        <xdr:cNvSpPr txBox="1">
          <a:spLocks noChangeArrowheads="1"/>
        </xdr:cNvSpPr>
      </xdr:nvSpPr>
      <xdr:spPr bwMode="auto">
        <a:xfrm>
          <a:off x="1466850" y="4257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2</xdr:col>
      <xdr:colOff>409575</xdr:colOff>
      <xdr:row>40</xdr:row>
      <xdr:rowOff>0</xdr:rowOff>
    </xdr:from>
    <xdr:to>
      <xdr:col>2</xdr:col>
      <xdr:colOff>438150</xdr:colOff>
      <xdr:row>40</xdr:row>
      <xdr:rowOff>0</xdr:rowOff>
    </xdr:to>
    <xdr:sp macro="" textlink="">
      <xdr:nvSpPr>
        <xdr:cNvPr id="2060" name="Texto 23"/>
        <xdr:cNvSpPr txBox="1">
          <a:spLocks noChangeArrowheads="1"/>
        </xdr:cNvSpPr>
      </xdr:nvSpPr>
      <xdr:spPr bwMode="auto">
        <a:xfrm>
          <a:off x="1438275" y="4257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15</xdr:row>
      <xdr:rowOff>0</xdr:rowOff>
    </xdr:from>
    <xdr:to>
      <xdr:col>22</xdr:col>
      <xdr:colOff>0</xdr:colOff>
      <xdr:row>15</xdr:row>
      <xdr:rowOff>0</xdr:rowOff>
    </xdr:to>
    <xdr:sp macro="" textlink="">
      <xdr:nvSpPr>
        <xdr:cNvPr id="2061" name="Texto 13"/>
        <xdr:cNvSpPr txBox="1">
          <a:spLocks noChangeArrowheads="1"/>
        </xdr:cNvSpPr>
      </xdr:nvSpPr>
      <xdr:spPr bwMode="auto">
        <a:xfrm>
          <a:off x="11029950" y="1990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2</xdr:col>
      <xdr:colOff>1190625</xdr:colOff>
      <xdr:row>40</xdr:row>
      <xdr:rowOff>0</xdr:rowOff>
    </xdr:from>
    <xdr:to>
      <xdr:col>2</xdr:col>
      <xdr:colOff>438150</xdr:colOff>
      <xdr:row>40</xdr:row>
      <xdr:rowOff>0</xdr:rowOff>
    </xdr:to>
    <xdr:sp macro="" textlink="">
      <xdr:nvSpPr>
        <xdr:cNvPr id="2062" name="Texto 23"/>
        <xdr:cNvSpPr txBox="1">
          <a:spLocks noChangeArrowheads="1"/>
        </xdr:cNvSpPr>
      </xdr:nvSpPr>
      <xdr:spPr bwMode="auto">
        <a:xfrm>
          <a:off x="1657350" y="4257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22</xdr:col>
      <xdr:colOff>0</xdr:colOff>
      <xdr:row>4</xdr:row>
      <xdr:rowOff>47625</xdr:rowOff>
    </xdr:from>
    <xdr:to>
      <xdr:col>22</xdr:col>
      <xdr:colOff>0</xdr:colOff>
      <xdr:row>5</xdr:row>
      <xdr:rowOff>0</xdr:rowOff>
    </xdr:to>
    <xdr:sp macro="" textlink="">
      <xdr:nvSpPr>
        <xdr:cNvPr id="2063" name="Texto 23"/>
        <xdr:cNvSpPr txBox="1">
          <a:spLocks noChangeArrowheads="1"/>
        </xdr:cNvSpPr>
      </xdr:nvSpPr>
      <xdr:spPr bwMode="auto">
        <a:xfrm>
          <a:off x="1102995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28575</xdr:colOff>
      <xdr:row>5</xdr:row>
      <xdr:rowOff>0</xdr:rowOff>
    </xdr:from>
    <xdr:to>
      <xdr:col>14</xdr:col>
      <xdr:colOff>28575</xdr:colOff>
      <xdr:row>5</xdr:row>
      <xdr:rowOff>0</xdr:rowOff>
    </xdr:to>
    <xdr:sp macro="" textlink="">
      <xdr:nvSpPr>
        <xdr:cNvPr id="2064" name="Texto 23"/>
        <xdr:cNvSpPr txBox="1">
          <a:spLocks noChangeArrowheads="1"/>
        </xdr:cNvSpPr>
      </xdr:nvSpPr>
      <xdr:spPr bwMode="auto">
        <a:xfrm>
          <a:off x="724852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1000125</xdr:colOff>
      <xdr:row>5</xdr:row>
      <xdr:rowOff>0</xdr:rowOff>
    </xdr:from>
    <xdr:to>
      <xdr:col>20</xdr:col>
      <xdr:colOff>552450</xdr:colOff>
      <xdr:row>5</xdr:row>
      <xdr:rowOff>0</xdr:rowOff>
    </xdr:to>
    <xdr:sp macro="" textlink="">
      <xdr:nvSpPr>
        <xdr:cNvPr id="2065" name="Texto 24"/>
        <xdr:cNvSpPr txBox="1">
          <a:spLocks noChangeArrowheads="1"/>
        </xdr:cNvSpPr>
      </xdr:nvSpPr>
      <xdr:spPr bwMode="auto">
        <a:xfrm>
          <a:off x="1065847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9</xdr:row>
      <xdr:rowOff>76200</xdr:rowOff>
    </xdr:from>
    <xdr:to>
      <xdr:col>20</xdr:col>
      <xdr:colOff>1123950</xdr:colOff>
      <xdr:row>10</xdr:row>
      <xdr:rowOff>0</xdr:rowOff>
    </xdr:to>
    <xdr:sp macro="" textlink="">
      <xdr:nvSpPr>
        <xdr:cNvPr id="2066" name="Texto 24"/>
        <xdr:cNvSpPr txBox="1">
          <a:spLocks noChangeArrowheads="1"/>
        </xdr:cNvSpPr>
      </xdr:nvSpPr>
      <xdr:spPr bwMode="auto">
        <a:xfrm>
          <a:off x="10658475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10</xdr:row>
      <xdr:rowOff>76200</xdr:rowOff>
    </xdr:from>
    <xdr:to>
      <xdr:col>20</xdr:col>
      <xdr:colOff>1123950</xdr:colOff>
      <xdr:row>11</xdr:row>
      <xdr:rowOff>0</xdr:rowOff>
    </xdr:to>
    <xdr:sp macro="" textlink="">
      <xdr:nvSpPr>
        <xdr:cNvPr id="2067" name="Texto 24"/>
        <xdr:cNvSpPr txBox="1">
          <a:spLocks noChangeArrowheads="1"/>
        </xdr:cNvSpPr>
      </xdr:nvSpPr>
      <xdr:spPr bwMode="auto">
        <a:xfrm>
          <a:off x="10658475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9</xdr:row>
      <xdr:rowOff>76200</xdr:rowOff>
    </xdr:from>
    <xdr:to>
      <xdr:col>20</xdr:col>
      <xdr:colOff>1123950</xdr:colOff>
      <xdr:row>10</xdr:row>
      <xdr:rowOff>0</xdr:rowOff>
    </xdr:to>
    <xdr:sp macro="" textlink="">
      <xdr:nvSpPr>
        <xdr:cNvPr id="2068" name="Texto 24"/>
        <xdr:cNvSpPr txBox="1">
          <a:spLocks noChangeArrowheads="1"/>
        </xdr:cNvSpPr>
      </xdr:nvSpPr>
      <xdr:spPr bwMode="auto">
        <a:xfrm>
          <a:off x="10658475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11</xdr:row>
      <xdr:rowOff>0</xdr:rowOff>
    </xdr:from>
    <xdr:to>
      <xdr:col>20</xdr:col>
      <xdr:colOff>371475</xdr:colOff>
      <xdr:row>11</xdr:row>
      <xdr:rowOff>0</xdr:rowOff>
    </xdr:to>
    <xdr:sp macro="" textlink="">
      <xdr:nvSpPr>
        <xdr:cNvPr id="2069" name="Texto 24"/>
        <xdr:cNvSpPr txBox="1">
          <a:spLocks noChangeArrowheads="1"/>
        </xdr:cNvSpPr>
      </xdr:nvSpPr>
      <xdr:spPr bwMode="auto">
        <a:xfrm>
          <a:off x="10658475" y="1781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5</xdr:row>
      <xdr:rowOff>0</xdr:rowOff>
    </xdr:from>
    <xdr:to>
      <xdr:col>21</xdr:col>
      <xdr:colOff>371475</xdr:colOff>
      <xdr:row>5</xdr:row>
      <xdr:rowOff>0</xdr:rowOff>
    </xdr:to>
    <xdr:sp macro="" textlink="">
      <xdr:nvSpPr>
        <xdr:cNvPr id="2070" name="Texto 24"/>
        <xdr:cNvSpPr txBox="1">
          <a:spLocks noChangeArrowheads="1"/>
        </xdr:cNvSpPr>
      </xdr:nvSpPr>
      <xdr:spPr bwMode="auto">
        <a:xfrm>
          <a:off x="1102995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9</xdr:row>
      <xdr:rowOff>76200</xdr:rowOff>
    </xdr:from>
    <xdr:to>
      <xdr:col>21</xdr:col>
      <xdr:colOff>1123950</xdr:colOff>
      <xdr:row>10</xdr:row>
      <xdr:rowOff>0</xdr:rowOff>
    </xdr:to>
    <xdr:sp macro="" textlink="">
      <xdr:nvSpPr>
        <xdr:cNvPr id="2071" name="Texto 24"/>
        <xdr:cNvSpPr txBox="1">
          <a:spLocks noChangeArrowheads="1"/>
        </xdr:cNvSpPr>
      </xdr:nvSpPr>
      <xdr:spPr bwMode="auto">
        <a:xfrm>
          <a:off x="11029950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10</xdr:row>
      <xdr:rowOff>76200</xdr:rowOff>
    </xdr:from>
    <xdr:to>
      <xdr:col>21</xdr:col>
      <xdr:colOff>1123950</xdr:colOff>
      <xdr:row>11</xdr:row>
      <xdr:rowOff>0</xdr:rowOff>
    </xdr:to>
    <xdr:sp macro="" textlink="">
      <xdr:nvSpPr>
        <xdr:cNvPr id="2072" name="Texto 24"/>
        <xdr:cNvSpPr txBox="1">
          <a:spLocks noChangeArrowheads="1"/>
        </xdr:cNvSpPr>
      </xdr:nvSpPr>
      <xdr:spPr bwMode="auto">
        <a:xfrm>
          <a:off x="11029950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9</xdr:row>
      <xdr:rowOff>76200</xdr:rowOff>
    </xdr:from>
    <xdr:to>
      <xdr:col>21</xdr:col>
      <xdr:colOff>1123950</xdr:colOff>
      <xdr:row>10</xdr:row>
      <xdr:rowOff>0</xdr:rowOff>
    </xdr:to>
    <xdr:sp macro="" textlink="">
      <xdr:nvSpPr>
        <xdr:cNvPr id="2073" name="Texto 24"/>
        <xdr:cNvSpPr txBox="1">
          <a:spLocks noChangeArrowheads="1"/>
        </xdr:cNvSpPr>
      </xdr:nvSpPr>
      <xdr:spPr bwMode="auto">
        <a:xfrm>
          <a:off x="11029950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11</xdr:row>
      <xdr:rowOff>0</xdr:rowOff>
    </xdr:from>
    <xdr:to>
      <xdr:col>21</xdr:col>
      <xdr:colOff>371475</xdr:colOff>
      <xdr:row>11</xdr:row>
      <xdr:rowOff>0</xdr:rowOff>
    </xdr:to>
    <xdr:sp macro="" textlink="">
      <xdr:nvSpPr>
        <xdr:cNvPr id="2074" name="Texto 24"/>
        <xdr:cNvSpPr txBox="1">
          <a:spLocks noChangeArrowheads="1"/>
        </xdr:cNvSpPr>
      </xdr:nvSpPr>
      <xdr:spPr bwMode="auto">
        <a:xfrm>
          <a:off x="11029950" y="1781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5</xdr:row>
      <xdr:rowOff>0</xdr:rowOff>
    </xdr:from>
    <xdr:to>
      <xdr:col>21</xdr:col>
      <xdr:colOff>371475</xdr:colOff>
      <xdr:row>5</xdr:row>
      <xdr:rowOff>0</xdr:rowOff>
    </xdr:to>
    <xdr:sp macro="" textlink="">
      <xdr:nvSpPr>
        <xdr:cNvPr id="2075" name="Texto 24"/>
        <xdr:cNvSpPr txBox="1">
          <a:spLocks noChangeArrowheads="1"/>
        </xdr:cNvSpPr>
      </xdr:nvSpPr>
      <xdr:spPr bwMode="auto">
        <a:xfrm>
          <a:off x="1102995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9</xdr:row>
      <xdr:rowOff>76200</xdr:rowOff>
    </xdr:from>
    <xdr:to>
      <xdr:col>21</xdr:col>
      <xdr:colOff>1123950</xdr:colOff>
      <xdr:row>10</xdr:row>
      <xdr:rowOff>0</xdr:rowOff>
    </xdr:to>
    <xdr:sp macro="" textlink="">
      <xdr:nvSpPr>
        <xdr:cNvPr id="2076" name="Texto 24"/>
        <xdr:cNvSpPr txBox="1">
          <a:spLocks noChangeArrowheads="1"/>
        </xdr:cNvSpPr>
      </xdr:nvSpPr>
      <xdr:spPr bwMode="auto">
        <a:xfrm>
          <a:off x="11029950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10</xdr:row>
      <xdr:rowOff>76200</xdr:rowOff>
    </xdr:from>
    <xdr:to>
      <xdr:col>21</xdr:col>
      <xdr:colOff>1123950</xdr:colOff>
      <xdr:row>11</xdr:row>
      <xdr:rowOff>0</xdr:rowOff>
    </xdr:to>
    <xdr:sp macro="" textlink="">
      <xdr:nvSpPr>
        <xdr:cNvPr id="2077" name="Texto 24"/>
        <xdr:cNvSpPr txBox="1">
          <a:spLocks noChangeArrowheads="1"/>
        </xdr:cNvSpPr>
      </xdr:nvSpPr>
      <xdr:spPr bwMode="auto">
        <a:xfrm>
          <a:off x="11029950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9</xdr:row>
      <xdr:rowOff>76200</xdr:rowOff>
    </xdr:from>
    <xdr:to>
      <xdr:col>21</xdr:col>
      <xdr:colOff>1123950</xdr:colOff>
      <xdr:row>10</xdr:row>
      <xdr:rowOff>0</xdr:rowOff>
    </xdr:to>
    <xdr:sp macro="" textlink="">
      <xdr:nvSpPr>
        <xdr:cNvPr id="2078" name="Texto 24"/>
        <xdr:cNvSpPr txBox="1">
          <a:spLocks noChangeArrowheads="1"/>
        </xdr:cNvSpPr>
      </xdr:nvSpPr>
      <xdr:spPr bwMode="auto">
        <a:xfrm>
          <a:off x="11029950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11</xdr:row>
      <xdr:rowOff>0</xdr:rowOff>
    </xdr:from>
    <xdr:to>
      <xdr:col>21</xdr:col>
      <xdr:colOff>371475</xdr:colOff>
      <xdr:row>11</xdr:row>
      <xdr:rowOff>0</xdr:rowOff>
    </xdr:to>
    <xdr:sp macro="" textlink="">
      <xdr:nvSpPr>
        <xdr:cNvPr id="2079" name="Texto 24"/>
        <xdr:cNvSpPr txBox="1">
          <a:spLocks noChangeArrowheads="1"/>
        </xdr:cNvSpPr>
      </xdr:nvSpPr>
      <xdr:spPr bwMode="auto">
        <a:xfrm>
          <a:off x="11029950" y="1781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11</xdr:row>
      <xdr:rowOff>76200</xdr:rowOff>
    </xdr:from>
    <xdr:to>
      <xdr:col>21</xdr:col>
      <xdr:colOff>1123950</xdr:colOff>
      <xdr:row>12</xdr:row>
      <xdr:rowOff>0</xdr:rowOff>
    </xdr:to>
    <xdr:sp macro="" textlink="">
      <xdr:nvSpPr>
        <xdr:cNvPr id="2080" name="Texto 24"/>
        <xdr:cNvSpPr txBox="1">
          <a:spLocks noChangeArrowheads="1"/>
        </xdr:cNvSpPr>
      </xdr:nvSpPr>
      <xdr:spPr bwMode="auto">
        <a:xfrm>
          <a:off x="11029950" y="185737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11</xdr:row>
      <xdr:rowOff>76200</xdr:rowOff>
    </xdr:from>
    <xdr:to>
      <xdr:col>21</xdr:col>
      <xdr:colOff>1123950</xdr:colOff>
      <xdr:row>12</xdr:row>
      <xdr:rowOff>0</xdr:rowOff>
    </xdr:to>
    <xdr:sp macro="" textlink="">
      <xdr:nvSpPr>
        <xdr:cNvPr id="2081" name="Texto 24"/>
        <xdr:cNvSpPr txBox="1">
          <a:spLocks noChangeArrowheads="1"/>
        </xdr:cNvSpPr>
      </xdr:nvSpPr>
      <xdr:spPr bwMode="auto">
        <a:xfrm>
          <a:off x="11029950" y="185737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9</xdr:row>
      <xdr:rowOff>76200</xdr:rowOff>
    </xdr:from>
    <xdr:to>
      <xdr:col>20</xdr:col>
      <xdr:colOff>1123950</xdr:colOff>
      <xdr:row>10</xdr:row>
      <xdr:rowOff>0</xdr:rowOff>
    </xdr:to>
    <xdr:sp macro="" textlink="">
      <xdr:nvSpPr>
        <xdr:cNvPr id="2085" name="Texto 24"/>
        <xdr:cNvSpPr txBox="1">
          <a:spLocks noChangeArrowheads="1"/>
        </xdr:cNvSpPr>
      </xdr:nvSpPr>
      <xdr:spPr bwMode="auto">
        <a:xfrm>
          <a:off x="10658475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10</xdr:row>
      <xdr:rowOff>76200</xdr:rowOff>
    </xdr:from>
    <xdr:to>
      <xdr:col>20</xdr:col>
      <xdr:colOff>1123950</xdr:colOff>
      <xdr:row>11</xdr:row>
      <xdr:rowOff>0</xdr:rowOff>
    </xdr:to>
    <xdr:sp macro="" textlink="">
      <xdr:nvSpPr>
        <xdr:cNvPr id="2086" name="Texto 24"/>
        <xdr:cNvSpPr txBox="1">
          <a:spLocks noChangeArrowheads="1"/>
        </xdr:cNvSpPr>
      </xdr:nvSpPr>
      <xdr:spPr bwMode="auto">
        <a:xfrm>
          <a:off x="10658475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11</xdr:row>
      <xdr:rowOff>0</xdr:rowOff>
    </xdr:from>
    <xdr:to>
      <xdr:col>20</xdr:col>
      <xdr:colOff>371475</xdr:colOff>
      <xdr:row>11</xdr:row>
      <xdr:rowOff>0</xdr:rowOff>
    </xdr:to>
    <xdr:sp macro="" textlink="">
      <xdr:nvSpPr>
        <xdr:cNvPr id="2087" name="Texto 24"/>
        <xdr:cNvSpPr txBox="1">
          <a:spLocks noChangeArrowheads="1"/>
        </xdr:cNvSpPr>
      </xdr:nvSpPr>
      <xdr:spPr bwMode="auto">
        <a:xfrm>
          <a:off x="10658475" y="1781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10</xdr:row>
      <xdr:rowOff>76200</xdr:rowOff>
    </xdr:from>
    <xdr:to>
      <xdr:col>20</xdr:col>
      <xdr:colOff>1123950</xdr:colOff>
      <xdr:row>11</xdr:row>
      <xdr:rowOff>0</xdr:rowOff>
    </xdr:to>
    <xdr:sp macro="" textlink="">
      <xdr:nvSpPr>
        <xdr:cNvPr id="2088" name="Texto 24"/>
        <xdr:cNvSpPr txBox="1">
          <a:spLocks noChangeArrowheads="1"/>
        </xdr:cNvSpPr>
      </xdr:nvSpPr>
      <xdr:spPr bwMode="auto">
        <a:xfrm>
          <a:off x="10658475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11</xdr:row>
      <xdr:rowOff>76200</xdr:rowOff>
    </xdr:from>
    <xdr:to>
      <xdr:col>20</xdr:col>
      <xdr:colOff>1123950</xdr:colOff>
      <xdr:row>12</xdr:row>
      <xdr:rowOff>0</xdr:rowOff>
    </xdr:to>
    <xdr:sp macro="" textlink="">
      <xdr:nvSpPr>
        <xdr:cNvPr id="2089" name="Texto 24"/>
        <xdr:cNvSpPr txBox="1">
          <a:spLocks noChangeArrowheads="1"/>
        </xdr:cNvSpPr>
      </xdr:nvSpPr>
      <xdr:spPr bwMode="auto">
        <a:xfrm>
          <a:off x="10658475" y="185737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9</xdr:row>
      <xdr:rowOff>76200</xdr:rowOff>
    </xdr:from>
    <xdr:to>
      <xdr:col>21</xdr:col>
      <xdr:colOff>1123950</xdr:colOff>
      <xdr:row>10</xdr:row>
      <xdr:rowOff>0</xdr:rowOff>
    </xdr:to>
    <xdr:sp macro="" textlink="">
      <xdr:nvSpPr>
        <xdr:cNvPr id="2090" name="Texto 24"/>
        <xdr:cNvSpPr txBox="1">
          <a:spLocks noChangeArrowheads="1"/>
        </xdr:cNvSpPr>
      </xdr:nvSpPr>
      <xdr:spPr bwMode="auto">
        <a:xfrm>
          <a:off x="11029950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10</xdr:row>
      <xdr:rowOff>76200</xdr:rowOff>
    </xdr:from>
    <xdr:to>
      <xdr:col>21</xdr:col>
      <xdr:colOff>1123950</xdr:colOff>
      <xdr:row>11</xdr:row>
      <xdr:rowOff>0</xdr:rowOff>
    </xdr:to>
    <xdr:sp macro="" textlink="">
      <xdr:nvSpPr>
        <xdr:cNvPr id="2091" name="Texto 24"/>
        <xdr:cNvSpPr txBox="1">
          <a:spLocks noChangeArrowheads="1"/>
        </xdr:cNvSpPr>
      </xdr:nvSpPr>
      <xdr:spPr bwMode="auto">
        <a:xfrm>
          <a:off x="11029950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11</xdr:row>
      <xdr:rowOff>0</xdr:rowOff>
    </xdr:from>
    <xdr:to>
      <xdr:col>21</xdr:col>
      <xdr:colOff>371475</xdr:colOff>
      <xdr:row>11</xdr:row>
      <xdr:rowOff>0</xdr:rowOff>
    </xdr:to>
    <xdr:sp macro="" textlink="">
      <xdr:nvSpPr>
        <xdr:cNvPr id="2092" name="Texto 24"/>
        <xdr:cNvSpPr txBox="1">
          <a:spLocks noChangeArrowheads="1"/>
        </xdr:cNvSpPr>
      </xdr:nvSpPr>
      <xdr:spPr bwMode="auto">
        <a:xfrm>
          <a:off x="11029950" y="1781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10</xdr:row>
      <xdr:rowOff>76200</xdr:rowOff>
    </xdr:from>
    <xdr:to>
      <xdr:col>21</xdr:col>
      <xdr:colOff>1123950</xdr:colOff>
      <xdr:row>11</xdr:row>
      <xdr:rowOff>0</xdr:rowOff>
    </xdr:to>
    <xdr:sp macro="" textlink="">
      <xdr:nvSpPr>
        <xdr:cNvPr id="2093" name="Texto 24"/>
        <xdr:cNvSpPr txBox="1">
          <a:spLocks noChangeArrowheads="1"/>
        </xdr:cNvSpPr>
      </xdr:nvSpPr>
      <xdr:spPr bwMode="auto">
        <a:xfrm>
          <a:off x="11029950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11</xdr:row>
      <xdr:rowOff>76200</xdr:rowOff>
    </xdr:from>
    <xdr:to>
      <xdr:col>21</xdr:col>
      <xdr:colOff>1123950</xdr:colOff>
      <xdr:row>12</xdr:row>
      <xdr:rowOff>0</xdr:rowOff>
    </xdr:to>
    <xdr:sp macro="" textlink="">
      <xdr:nvSpPr>
        <xdr:cNvPr id="2094" name="Texto 24"/>
        <xdr:cNvSpPr txBox="1">
          <a:spLocks noChangeArrowheads="1"/>
        </xdr:cNvSpPr>
      </xdr:nvSpPr>
      <xdr:spPr bwMode="auto">
        <a:xfrm>
          <a:off x="11029950" y="185737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9</xdr:row>
      <xdr:rowOff>76200</xdr:rowOff>
    </xdr:from>
    <xdr:to>
      <xdr:col>21</xdr:col>
      <xdr:colOff>1123950</xdr:colOff>
      <xdr:row>10</xdr:row>
      <xdr:rowOff>0</xdr:rowOff>
    </xdr:to>
    <xdr:sp macro="" textlink="">
      <xdr:nvSpPr>
        <xdr:cNvPr id="2095" name="Texto 24"/>
        <xdr:cNvSpPr txBox="1">
          <a:spLocks noChangeArrowheads="1"/>
        </xdr:cNvSpPr>
      </xdr:nvSpPr>
      <xdr:spPr bwMode="auto">
        <a:xfrm>
          <a:off x="11029950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10</xdr:row>
      <xdr:rowOff>76200</xdr:rowOff>
    </xdr:from>
    <xdr:to>
      <xdr:col>21</xdr:col>
      <xdr:colOff>1123950</xdr:colOff>
      <xdr:row>11</xdr:row>
      <xdr:rowOff>0</xdr:rowOff>
    </xdr:to>
    <xdr:sp macro="" textlink="">
      <xdr:nvSpPr>
        <xdr:cNvPr id="2096" name="Texto 24"/>
        <xdr:cNvSpPr txBox="1">
          <a:spLocks noChangeArrowheads="1"/>
        </xdr:cNvSpPr>
      </xdr:nvSpPr>
      <xdr:spPr bwMode="auto">
        <a:xfrm>
          <a:off x="11029950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11</xdr:row>
      <xdr:rowOff>0</xdr:rowOff>
    </xdr:from>
    <xdr:to>
      <xdr:col>21</xdr:col>
      <xdr:colOff>371475</xdr:colOff>
      <xdr:row>11</xdr:row>
      <xdr:rowOff>0</xdr:rowOff>
    </xdr:to>
    <xdr:sp macro="" textlink="">
      <xdr:nvSpPr>
        <xdr:cNvPr id="2097" name="Texto 24"/>
        <xdr:cNvSpPr txBox="1">
          <a:spLocks noChangeArrowheads="1"/>
        </xdr:cNvSpPr>
      </xdr:nvSpPr>
      <xdr:spPr bwMode="auto">
        <a:xfrm>
          <a:off x="11029950" y="1781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10</xdr:row>
      <xdr:rowOff>76200</xdr:rowOff>
    </xdr:from>
    <xdr:to>
      <xdr:col>21</xdr:col>
      <xdr:colOff>1123950</xdr:colOff>
      <xdr:row>11</xdr:row>
      <xdr:rowOff>0</xdr:rowOff>
    </xdr:to>
    <xdr:sp macro="" textlink="">
      <xdr:nvSpPr>
        <xdr:cNvPr id="2098" name="Texto 24"/>
        <xdr:cNvSpPr txBox="1">
          <a:spLocks noChangeArrowheads="1"/>
        </xdr:cNvSpPr>
      </xdr:nvSpPr>
      <xdr:spPr bwMode="auto">
        <a:xfrm>
          <a:off x="11029950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21</xdr:col>
      <xdr:colOff>1000125</xdr:colOff>
      <xdr:row>11</xdr:row>
      <xdr:rowOff>76200</xdr:rowOff>
    </xdr:from>
    <xdr:to>
      <xdr:col>21</xdr:col>
      <xdr:colOff>1123950</xdr:colOff>
      <xdr:row>12</xdr:row>
      <xdr:rowOff>0</xdr:rowOff>
    </xdr:to>
    <xdr:sp macro="" textlink="">
      <xdr:nvSpPr>
        <xdr:cNvPr id="2099" name="Texto 24"/>
        <xdr:cNvSpPr txBox="1">
          <a:spLocks noChangeArrowheads="1"/>
        </xdr:cNvSpPr>
      </xdr:nvSpPr>
      <xdr:spPr bwMode="auto">
        <a:xfrm>
          <a:off x="11029950" y="185737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295275</xdr:colOff>
      <xdr:row>5</xdr:row>
      <xdr:rowOff>0</xdr:rowOff>
    </xdr:from>
    <xdr:to>
      <xdr:col>12</xdr:col>
      <xdr:colOff>428625</xdr:colOff>
      <xdr:row>5</xdr:row>
      <xdr:rowOff>0</xdr:rowOff>
    </xdr:to>
    <xdr:sp macro="" textlink="">
      <xdr:nvSpPr>
        <xdr:cNvPr id="2114" name="Texto 14"/>
        <xdr:cNvSpPr txBox="1">
          <a:spLocks noChangeArrowheads="1"/>
        </xdr:cNvSpPr>
      </xdr:nvSpPr>
      <xdr:spPr bwMode="auto">
        <a:xfrm>
          <a:off x="6534150" y="11239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11</xdr:col>
      <xdr:colOff>314325</xdr:colOff>
      <xdr:row>9</xdr:row>
      <xdr:rowOff>66675</xdr:rowOff>
    </xdr:from>
    <xdr:to>
      <xdr:col>11</xdr:col>
      <xdr:colOff>428625</xdr:colOff>
      <xdr:row>10</xdr:row>
      <xdr:rowOff>85725</xdr:rowOff>
    </xdr:to>
    <xdr:sp macro="" textlink="">
      <xdr:nvSpPr>
        <xdr:cNvPr id="2118" name="Texto 14"/>
        <xdr:cNvSpPr txBox="1">
          <a:spLocks noChangeArrowheads="1"/>
        </xdr:cNvSpPr>
      </xdr:nvSpPr>
      <xdr:spPr bwMode="auto">
        <a:xfrm>
          <a:off x="5191125" y="1616075"/>
          <a:ext cx="11430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12</xdr:col>
      <xdr:colOff>158750</xdr:colOff>
      <xdr:row>10</xdr:row>
      <xdr:rowOff>0</xdr:rowOff>
    </xdr:from>
    <xdr:to>
      <xdr:col>12</xdr:col>
      <xdr:colOff>301625</xdr:colOff>
      <xdr:row>11</xdr:row>
      <xdr:rowOff>60325</xdr:rowOff>
    </xdr:to>
    <xdr:sp macro="" textlink="">
      <xdr:nvSpPr>
        <xdr:cNvPr id="2119" name="Texto 14"/>
        <xdr:cNvSpPr txBox="1">
          <a:spLocks noChangeArrowheads="1"/>
        </xdr:cNvSpPr>
      </xdr:nvSpPr>
      <xdr:spPr bwMode="auto">
        <a:xfrm>
          <a:off x="5365750" y="1676400"/>
          <a:ext cx="142875" cy="187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19</xdr:col>
      <xdr:colOff>130175</xdr:colOff>
      <xdr:row>9</xdr:row>
      <xdr:rowOff>47625</xdr:rowOff>
    </xdr:from>
    <xdr:to>
      <xdr:col>19</xdr:col>
      <xdr:colOff>292100</xdr:colOff>
      <xdr:row>11</xdr:row>
      <xdr:rowOff>25400</xdr:rowOff>
    </xdr:to>
    <xdr:sp macro="" textlink="">
      <xdr:nvSpPr>
        <xdr:cNvPr id="2123" name="Texto 14"/>
        <xdr:cNvSpPr txBox="1">
          <a:spLocks noChangeArrowheads="1"/>
        </xdr:cNvSpPr>
      </xdr:nvSpPr>
      <xdr:spPr bwMode="auto">
        <a:xfrm>
          <a:off x="8201025" y="1597025"/>
          <a:ext cx="161925" cy="231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3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34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35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3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39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4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41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42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4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4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47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48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49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5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5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54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55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5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57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6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61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62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6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6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67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68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69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7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7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74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75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7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77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79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8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81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82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12</xdr:row>
      <xdr:rowOff>0</xdr:rowOff>
    </xdr:from>
    <xdr:to>
      <xdr:col>20</xdr:col>
      <xdr:colOff>152400</xdr:colOff>
      <xdr:row>12</xdr:row>
      <xdr:rowOff>0</xdr:rowOff>
    </xdr:to>
    <xdr:sp macro="" textlink="">
      <xdr:nvSpPr>
        <xdr:cNvPr id="218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266700</xdr:colOff>
      <xdr:row>9</xdr:row>
      <xdr:rowOff>73025</xdr:rowOff>
    </xdr:from>
    <xdr:to>
      <xdr:col>6</xdr:col>
      <xdr:colOff>12700</xdr:colOff>
      <xdr:row>11</xdr:row>
      <xdr:rowOff>25400</xdr:rowOff>
    </xdr:to>
    <xdr:sp macro="" textlink="">
      <xdr:nvSpPr>
        <xdr:cNvPr id="2187" name="Texto 14"/>
        <xdr:cNvSpPr txBox="1">
          <a:spLocks noChangeArrowheads="1"/>
        </xdr:cNvSpPr>
      </xdr:nvSpPr>
      <xdr:spPr bwMode="auto">
        <a:xfrm>
          <a:off x="2514600" y="1622425"/>
          <a:ext cx="146050" cy="206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17</xdr:col>
      <xdr:colOff>117475</xdr:colOff>
      <xdr:row>9</xdr:row>
      <xdr:rowOff>114300</xdr:rowOff>
    </xdr:from>
    <xdr:to>
      <xdr:col>17</xdr:col>
      <xdr:colOff>244475</xdr:colOff>
      <xdr:row>11</xdr:row>
      <xdr:rowOff>28575</xdr:rowOff>
    </xdr:to>
    <xdr:sp macro="" textlink="">
      <xdr:nvSpPr>
        <xdr:cNvPr id="2190" name="Texto 14"/>
        <xdr:cNvSpPr txBox="1">
          <a:spLocks noChangeArrowheads="1"/>
        </xdr:cNvSpPr>
      </xdr:nvSpPr>
      <xdr:spPr bwMode="auto">
        <a:xfrm>
          <a:off x="7426325" y="1663700"/>
          <a:ext cx="127000" cy="168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16</xdr:col>
      <xdr:colOff>149225</xdr:colOff>
      <xdr:row>10</xdr:row>
      <xdr:rowOff>117475</xdr:rowOff>
    </xdr:from>
    <xdr:to>
      <xdr:col>16</xdr:col>
      <xdr:colOff>323850</xdr:colOff>
      <xdr:row>14</xdr:row>
      <xdr:rowOff>31750</xdr:rowOff>
    </xdr:to>
    <xdr:sp macro="" textlink="">
      <xdr:nvSpPr>
        <xdr:cNvPr id="2192" name="Texto 14"/>
        <xdr:cNvSpPr txBox="1">
          <a:spLocks noChangeArrowheads="1"/>
        </xdr:cNvSpPr>
      </xdr:nvSpPr>
      <xdr:spPr bwMode="auto">
        <a:xfrm>
          <a:off x="7058025" y="1793875"/>
          <a:ext cx="174625" cy="206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15</xdr:col>
      <xdr:colOff>155575</xdr:colOff>
      <xdr:row>9</xdr:row>
      <xdr:rowOff>120650</xdr:rowOff>
    </xdr:from>
    <xdr:to>
      <xdr:col>15</xdr:col>
      <xdr:colOff>298450</xdr:colOff>
      <xdr:row>11</xdr:row>
      <xdr:rowOff>73025</xdr:rowOff>
    </xdr:to>
    <xdr:sp macro="" textlink="">
      <xdr:nvSpPr>
        <xdr:cNvPr id="2200" name="Texto 14"/>
        <xdr:cNvSpPr txBox="1">
          <a:spLocks noChangeArrowheads="1"/>
        </xdr:cNvSpPr>
      </xdr:nvSpPr>
      <xdr:spPr bwMode="auto">
        <a:xfrm>
          <a:off x="6905625" y="1670050"/>
          <a:ext cx="142875" cy="206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7</xdr:col>
      <xdr:colOff>155575</xdr:colOff>
      <xdr:row>10</xdr:row>
      <xdr:rowOff>6350</xdr:rowOff>
    </xdr:from>
    <xdr:to>
      <xdr:col>7</xdr:col>
      <xdr:colOff>317500</xdr:colOff>
      <xdr:row>11</xdr:row>
      <xdr:rowOff>47625</xdr:rowOff>
    </xdr:to>
    <xdr:sp macro="" textlink="">
      <xdr:nvSpPr>
        <xdr:cNvPr id="2203" name="Texto 14"/>
        <xdr:cNvSpPr txBox="1">
          <a:spLocks noChangeArrowheads="1"/>
        </xdr:cNvSpPr>
      </xdr:nvSpPr>
      <xdr:spPr bwMode="auto">
        <a:xfrm>
          <a:off x="3197225" y="1682750"/>
          <a:ext cx="161925" cy="168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8</xdr:col>
      <xdr:colOff>180975</xdr:colOff>
      <xdr:row>10</xdr:row>
      <xdr:rowOff>28575</xdr:rowOff>
    </xdr:from>
    <xdr:to>
      <xdr:col>8</xdr:col>
      <xdr:colOff>342900</xdr:colOff>
      <xdr:row>11</xdr:row>
      <xdr:rowOff>66675</xdr:rowOff>
    </xdr:to>
    <xdr:sp macro="" textlink="">
      <xdr:nvSpPr>
        <xdr:cNvPr id="2204" name="Texto 14"/>
        <xdr:cNvSpPr txBox="1">
          <a:spLocks noChangeArrowheads="1"/>
        </xdr:cNvSpPr>
      </xdr:nvSpPr>
      <xdr:spPr bwMode="auto">
        <a:xfrm>
          <a:off x="4486275" y="1685925"/>
          <a:ext cx="1619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13</xdr:col>
      <xdr:colOff>285750</xdr:colOff>
      <xdr:row>8</xdr:row>
      <xdr:rowOff>101600</xdr:rowOff>
    </xdr:from>
    <xdr:to>
      <xdr:col>13</xdr:col>
      <xdr:colOff>403225</xdr:colOff>
      <xdr:row>10</xdr:row>
      <xdr:rowOff>15875</xdr:rowOff>
    </xdr:to>
    <xdr:sp macro="" textlink="">
      <xdr:nvSpPr>
        <xdr:cNvPr id="2205" name="Texto 14"/>
        <xdr:cNvSpPr txBox="1">
          <a:spLocks noChangeArrowheads="1"/>
        </xdr:cNvSpPr>
      </xdr:nvSpPr>
      <xdr:spPr bwMode="auto">
        <a:xfrm>
          <a:off x="6083300" y="1524000"/>
          <a:ext cx="117475" cy="168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14</xdr:col>
      <xdr:colOff>377825</xdr:colOff>
      <xdr:row>9</xdr:row>
      <xdr:rowOff>82550</xdr:rowOff>
    </xdr:from>
    <xdr:to>
      <xdr:col>15</xdr:col>
      <xdr:colOff>6350</xdr:colOff>
      <xdr:row>10</xdr:row>
      <xdr:rowOff>92075</xdr:rowOff>
    </xdr:to>
    <xdr:sp macro="" textlink="">
      <xdr:nvSpPr>
        <xdr:cNvPr id="2206" name="Texto 14"/>
        <xdr:cNvSpPr txBox="1">
          <a:spLocks noChangeArrowheads="1"/>
        </xdr:cNvSpPr>
      </xdr:nvSpPr>
      <xdr:spPr bwMode="auto">
        <a:xfrm>
          <a:off x="7451725" y="1631950"/>
          <a:ext cx="142875" cy="136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18</xdr:col>
      <xdr:colOff>161925</xdr:colOff>
      <xdr:row>10</xdr:row>
      <xdr:rowOff>98425</xdr:rowOff>
    </xdr:from>
    <xdr:to>
      <xdr:col>18</xdr:col>
      <xdr:colOff>333375</xdr:colOff>
      <xdr:row>15</xdr:row>
      <xdr:rowOff>3175</xdr:rowOff>
    </xdr:to>
    <xdr:sp macro="" textlink="">
      <xdr:nvSpPr>
        <xdr:cNvPr id="2207" name="Texto 14"/>
        <xdr:cNvSpPr txBox="1">
          <a:spLocks noChangeArrowheads="1"/>
        </xdr:cNvSpPr>
      </xdr:nvSpPr>
      <xdr:spPr bwMode="auto">
        <a:xfrm>
          <a:off x="7813675" y="1774825"/>
          <a:ext cx="171450" cy="234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0"/>
  <dimension ref="A1:V188"/>
  <sheetViews>
    <sheetView showGridLines="0" tabSelected="1" zoomScale="150" workbookViewId="0"/>
  </sheetViews>
  <sheetFormatPr baseColWidth="10" defaultColWidth="9.7109375" defaultRowHeight="12.75"/>
  <cols>
    <col min="1" max="1" width="10.5703125" style="1" customWidth="1"/>
    <col min="2" max="2" width="2.5703125" style="1" customWidth="1"/>
    <col min="3" max="3" width="6.7109375" style="1" customWidth="1"/>
    <col min="4" max="4" width="7" style="1" customWidth="1"/>
    <col min="5" max="5" width="6.5703125" style="1" customWidth="1"/>
    <col min="6" max="6" width="5.85546875" style="1" customWidth="1"/>
    <col min="7" max="7" width="6.140625" style="1" customWidth="1"/>
    <col min="8" max="8" width="6" style="1" customWidth="1"/>
    <col min="9" max="9" width="7.5703125" style="1" customWidth="1"/>
    <col min="10" max="10" width="5.5703125" style="1" customWidth="1"/>
    <col min="11" max="11" width="5.85546875" style="1" customWidth="1"/>
    <col min="12" max="12" width="7.28515625" style="1" customWidth="1"/>
    <col min="13" max="13" width="6" style="1" customWidth="1"/>
    <col min="14" max="14" width="6.140625" style="1" customWidth="1"/>
    <col min="15" max="15" width="7.7109375" style="1" customWidth="1"/>
    <col min="16" max="16" width="5.5703125" style="1" customWidth="1"/>
    <col min="17" max="17" width="6" style="1" customWidth="1"/>
    <col min="18" max="18" width="5.140625" style="1" customWidth="1"/>
    <col min="19" max="19" width="6.28515625" style="1" customWidth="1"/>
    <col min="20" max="20" width="4.85546875" style="1" customWidth="1"/>
    <col min="21" max="21" width="8.28515625" style="1" customWidth="1"/>
    <col min="22" max="22" width="5.5703125" style="1" customWidth="1"/>
    <col min="23" max="23" width="4.7109375" style="1" customWidth="1"/>
    <col min="24" max="24" width="2.7109375" style="1" customWidth="1"/>
    <col min="25" max="16384" width="9.7109375" style="1"/>
  </cols>
  <sheetData>
    <row r="1" spans="3:22" ht="51.95" customHeight="1"/>
    <row r="2" spans="3:22" s="35" customFormat="1" ht="20.100000000000001" customHeight="1">
      <c r="C2" s="43" t="s">
        <v>34</v>
      </c>
      <c r="D2" s="44"/>
      <c r="E2" s="44"/>
      <c r="F2" s="44"/>
      <c r="G2" s="44"/>
      <c r="H2" s="44"/>
      <c r="I2" s="44"/>
      <c r="J2" s="44"/>
      <c r="K2" s="44"/>
      <c r="L2" s="34"/>
      <c r="M2" s="34"/>
      <c r="N2" s="34"/>
      <c r="O2" s="34"/>
      <c r="P2" s="34"/>
      <c r="Q2" s="34"/>
      <c r="R2" s="34"/>
      <c r="S2" s="34"/>
      <c r="T2" s="34"/>
      <c r="U2" s="97"/>
      <c r="V2" s="34"/>
    </row>
    <row r="3" spans="3:22" s="36" customFormat="1" ht="11.25" customHeight="1">
      <c r="C3" s="45" t="s">
        <v>0</v>
      </c>
      <c r="D3" s="23"/>
      <c r="E3" s="23"/>
      <c r="F3" s="23"/>
      <c r="G3" s="24"/>
      <c r="H3" s="24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98"/>
      <c r="V3" s="23"/>
    </row>
    <row r="4" spans="3:22" ht="3" customHeight="1">
      <c r="C4" s="25"/>
      <c r="D4" s="23"/>
      <c r="E4" s="23"/>
      <c r="F4" s="23"/>
      <c r="G4" s="24"/>
      <c r="H4" s="2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8"/>
      <c r="V4" s="2"/>
    </row>
    <row r="5" spans="3:22" ht="3" customHeight="1">
      <c r="C5" s="26"/>
      <c r="D5" s="27"/>
      <c r="E5" s="27"/>
      <c r="F5" s="27"/>
      <c r="G5" s="27"/>
      <c r="H5" s="2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98"/>
      <c r="V5" s="3"/>
    </row>
    <row r="6" spans="3:22" ht="3" customHeight="1">
      <c r="C6" s="90" t="s">
        <v>1</v>
      </c>
      <c r="D6" s="93" t="s">
        <v>2</v>
      </c>
      <c r="E6" s="46"/>
      <c r="F6" s="46"/>
      <c r="G6" s="47"/>
      <c r="H6" s="47"/>
      <c r="I6" s="47"/>
      <c r="J6" s="47"/>
      <c r="K6" s="47"/>
      <c r="L6" s="47"/>
      <c r="M6" s="47"/>
      <c r="N6" s="47"/>
      <c r="O6" s="46"/>
      <c r="P6" s="46"/>
      <c r="Q6" s="48"/>
      <c r="R6" s="48"/>
      <c r="S6" s="48"/>
      <c r="T6" s="95" t="s">
        <v>3</v>
      </c>
      <c r="U6" s="98"/>
      <c r="V6" s="4"/>
    </row>
    <row r="7" spans="3:22" s="38" customFormat="1" ht="9.75" customHeight="1">
      <c r="C7" s="91"/>
      <c r="D7" s="94"/>
      <c r="E7" s="49"/>
      <c r="F7" s="49"/>
      <c r="G7" s="49"/>
      <c r="H7" s="49"/>
      <c r="I7" s="50"/>
      <c r="J7" s="96" t="s">
        <v>4</v>
      </c>
      <c r="K7" s="49"/>
      <c r="L7" s="49"/>
      <c r="M7" s="50"/>
      <c r="N7" s="50"/>
      <c r="O7" s="50"/>
      <c r="P7" s="50"/>
      <c r="Q7" s="50" t="s">
        <v>47</v>
      </c>
      <c r="R7" s="50"/>
      <c r="S7" s="50"/>
      <c r="T7" s="96"/>
      <c r="U7" s="98"/>
      <c r="V7" s="37"/>
    </row>
    <row r="8" spans="3:22" s="38" customFormat="1" ht="9.75" customHeight="1">
      <c r="C8" s="91"/>
      <c r="D8" s="94"/>
      <c r="E8" s="50" t="s">
        <v>5</v>
      </c>
      <c r="F8" s="50" t="s">
        <v>6</v>
      </c>
      <c r="G8" s="50" t="s">
        <v>30</v>
      </c>
      <c r="H8" s="50" t="s">
        <v>30</v>
      </c>
      <c r="I8" s="50" t="s">
        <v>30</v>
      </c>
      <c r="J8" s="96"/>
      <c r="K8" s="51">
        <v>1.3600000000000001E-3</v>
      </c>
      <c r="L8" s="49" t="s">
        <v>28</v>
      </c>
      <c r="M8" s="50" t="s">
        <v>7</v>
      </c>
      <c r="N8" s="50" t="s">
        <v>37</v>
      </c>
      <c r="O8" s="50" t="s">
        <v>45</v>
      </c>
      <c r="P8" s="50" t="s">
        <v>8</v>
      </c>
      <c r="Q8" s="50" t="s">
        <v>55</v>
      </c>
      <c r="R8" s="50" t="s">
        <v>9</v>
      </c>
      <c r="S8" s="50" t="s">
        <v>37</v>
      </c>
      <c r="T8" s="96"/>
      <c r="U8" s="98"/>
      <c r="V8" s="37"/>
    </row>
    <row r="9" spans="3:22" s="38" customFormat="1" ht="9.75" customHeight="1">
      <c r="C9" s="91"/>
      <c r="D9" s="94"/>
      <c r="E9" s="50" t="s">
        <v>10</v>
      </c>
      <c r="F9" s="50" t="s">
        <v>11</v>
      </c>
      <c r="G9" s="50" t="s">
        <v>56</v>
      </c>
      <c r="H9" s="50" t="s">
        <v>8</v>
      </c>
      <c r="I9" s="50" t="s">
        <v>49</v>
      </c>
      <c r="J9" s="96"/>
      <c r="K9" s="50" t="s">
        <v>42</v>
      </c>
      <c r="L9" s="50" t="s">
        <v>29</v>
      </c>
      <c r="M9" s="50" t="s">
        <v>12</v>
      </c>
      <c r="N9" s="51" t="s">
        <v>58</v>
      </c>
      <c r="O9" s="50" t="s">
        <v>46</v>
      </c>
      <c r="P9" s="50" t="s">
        <v>13</v>
      </c>
      <c r="Q9" s="50" t="s">
        <v>54</v>
      </c>
      <c r="R9" s="50" t="s">
        <v>14</v>
      </c>
      <c r="S9" s="51" t="s">
        <v>38</v>
      </c>
      <c r="T9" s="96"/>
      <c r="U9" s="98"/>
      <c r="V9" s="37"/>
    </row>
    <row r="10" spans="3:22" s="38" customFormat="1" ht="9.75" customHeight="1">
      <c r="C10" s="91"/>
      <c r="D10" s="94"/>
      <c r="E10" s="50" t="s">
        <v>15</v>
      </c>
      <c r="F10" s="50" t="s">
        <v>16</v>
      </c>
      <c r="G10" s="50" t="s">
        <v>57</v>
      </c>
      <c r="H10" s="50" t="s">
        <v>39</v>
      </c>
      <c r="I10" s="50" t="s">
        <v>31</v>
      </c>
      <c r="J10" s="96"/>
      <c r="K10" s="50" t="s">
        <v>43</v>
      </c>
      <c r="L10" s="50" t="s">
        <v>11</v>
      </c>
      <c r="M10" s="50" t="s">
        <v>18</v>
      </c>
      <c r="N10" s="50" t="s">
        <v>59</v>
      </c>
      <c r="O10" s="50" t="s">
        <v>32</v>
      </c>
      <c r="P10" s="50" t="s">
        <v>19</v>
      </c>
      <c r="Q10" s="50" t="s">
        <v>20</v>
      </c>
      <c r="R10" s="50" t="s">
        <v>21</v>
      </c>
      <c r="S10" s="50" t="s">
        <v>40</v>
      </c>
      <c r="T10" s="96"/>
      <c r="U10" s="98"/>
      <c r="V10" s="37"/>
    </row>
    <row r="11" spans="3:22" s="38" customFormat="1" ht="9.75" customHeight="1">
      <c r="C11" s="91"/>
      <c r="D11" s="94"/>
      <c r="E11" s="50" t="s">
        <v>22</v>
      </c>
      <c r="F11" s="50" t="s">
        <v>23</v>
      </c>
      <c r="G11" s="50"/>
      <c r="H11" s="50"/>
      <c r="I11" s="50"/>
      <c r="J11" s="96"/>
      <c r="K11" s="50" t="s">
        <v>44</v>
      </c>
      <c r="L11" s="50" t="s">
        <v>17</v>
      </c>
      <c r="M11" s="50"/>
      <c r="N11" s="50"/>
      <c r="O11" s="50" t="s">
        <v>33</v>
      </c>
      <c r="P11" s="50"/>
      <c r="Q11" s="50" t="s">
        <v>48</v>
      </c>
      <c r="R11" s="50"/>
      <c r="S11" s="50" t="s">
        <v>41</v>
      </c>
      <c r="T11" s="96"/>
      <c r="U11" s="98"/>
      <c r="V11" s="37"/>
    </row>
    <row r="12" spans="3:22" s="38" customFormat="1" ht="9.75" customHeight="1">
      <c r="C12" s="91"/>
      <c r="D12" s="94"/>
      <c r="E12" s="50"/>
      <c r="F12" s="50"/>
      <c r="G12" s="50"/>
      <c r="H12" s="50"/>
      <c r="I12" s="50"/>
      <c r="J12" s="52"/>
      <c r="K12" s="49"/>
      <c r="L12" s="50"/>
      <c r="M12" s="50"/>
      <c r="N12" s="50"/>
      <c r="O12" s="50"/>
      <c r="P12" s="50"/>
      <c r="Q12" s="50"/>
      <c r="R12" s="50"/>
      <c r="S12" s="50"/>
      <c r="T12" s="96"/>
      <c r="U12" s="98"/>
      <c r="V12" s="37"/>
    </row>
    <row r="13" spans="3:22" s="38" customFormat="1" ht="1.5" customHeight="1">
      <c r="C13" s="39"/>
      <c r="D13" s="42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  <c r="R13" s="40"/>
      <c r="S13" s="40"/>
      <c r="T13" s="40"/>
      <c r="U13" s="98"/>
      <c r="V13" s="37"/>
    </row>
    <row r="14" spans="3:22" ht="1.5" customHeight="1">
      <c r="C14" s="29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R14" s="62"/>
      <c r="S14" s="62"/>
      <c r="T14" s="64"/>
      <c r="U14" s="98"/>
      <c r="V14" s="4"/>
    </row>
    <row r="15" spans="3:22" ht="3" customHeight="1">
      <c r="C15" s="30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7"/>
      <c r="R15" s="66"/>
      <c r="S15" s="66"/>
      <c r="T15" s="68"/>
      <c r="U15" s="98"/>
      <c r="V15" s="4"/>
    </row>
    <row r="16" spans="3:22" ht="9.9499999999999993" customHeight="1">
      <c r="C16" s="53">
        <v>1994</v>
      </c>
      <c r="D16" s="69">
        <f t="shared" ref="D16:D33" si="0">SUM(E16:T16)</f>
        <v>41446.135999999991</v>
      </c>
      <c r="E16" s="70">
        <v>35607.345000000001</v>
      </c>
      <c r="F16" s="71"/>
      <c r="G16" s="71">
        <v>965.25300000000004</v>
      </c>
      <c r="H16" s="71"/>
      <c r="I16" s="72"/>
      <c r="J16" s="70">
        <v>3218.181</v>
      </c>
      <c r="K16" s="73">
        <v>309.44</v>
      </c>
      <c r="L16" s="72">
        <v>10.779</v>
      </c>
      <c r="M16" s="74">
        <v>451.53699999999998</v>
      </c>
      <c r="N16" s="72"/>
      <c r="O16" s="75"/>
      <c r="P16" s="72">
        <v>134.71700000000001</v>
      </c>
      <c r="Q16" s="76"/>
      <c r="R16" s="71"/>
      <c r="S16" s="71"/>
      <c r="T16" s="77">
        <v>748.88400000000001</v>
      </c>
      <c r="U16" s="98"/>
      <c r="V16" s="5"/>
    </row>
    <row r="17" spans="3:22" ht="3" customHeight="1">
      <c r="C17" s="53"/>
      <c r="D17" s="69"/>
      <c r="E17" s="70"/>
      <c r="F17" s="71"/>
      <c r="G17" s="75"/>
      <c r="H17" s="75"/>
      <c r="I17" s="72"/>
      <c r="J17" s="70"/>
      <c r="K17" s="73"/>
      <c r="L17" s="72"/>
      <c r="M17" s="74"/>
      <c r="N17" s="72"/>
      <c r="O17" s="75"/>
      <c r="P17" s="72"/>
      <c r="Q17" s="76"/>
      <c r="R17" s="71"/>
      <c r="S17" s="71"/>
      <c r="T17" s="77"/>
      <c r="U17" s="98"/>
      <c r="V17" s="5"/>
    </row>
    <row r="18" spans="3:22" ht="9.9499999999999993" customHeight="1">
      <c r="C18" s="53">
        <v>1995</v>
      </c>
      <c r="D18" s="69">
        <f t="shared" si="0"/>
        <v>49115.311999999998</v>
      </c>
      <c r="E18" s="70">
        <v>42359.851000000002</v>
      </c>
      <c r="F18" s="71"/>
      <c r="G18" s="71">
        <v>1191.7840000000001</v>
      </c>
      <c r="H18" s="71"/>
      <c r="I18" s="72"/>
      <c r="J18" s="70">
        <v>3254.431</v>
      </c>
      <c r="K18" s="73">
        <v>305.02</v>
      </c>
      <c r="L18" s="72">
        <v>25.670999999999999</v>
      </c>
      <c r="M18" s="74">
        <v>735.9</v>
      </c>
      <c r="N18" s="72"/>
      <c r="O18" s="75"/>
      <c r="P18" s="72">
        <v>305.63</v>
      </c>
      <c r="Q18" s="76"/>
      <c r="R18" s="71"/>
      <c r="S18" s="71"/>
      <c r="T18" s="77">
        <v>937.02499999999998</v>
      </c>
      <c r="U18" s="98"/>
      <c r="V18" s="5"/>
    </row>
    <row r="19" spans="3:22" ht="9.9499999999999993" customHeight="1">
      <c r="C19" s="53">
        <v>1996</v>
      </c>
      <c r="D19" s="69">
        <f t="shared" si="0"/>
        <v>70840.700000000012</v>
      </c>
      <c r="E19" s="70">
        <v>60399.4</v>
      </c>
      <c r="F19" s="71"/>
      <c r="G19" s="71">
        <v>2846.6</v>
      </c>
      <c r="H19" s="71"/>
      <c r="I19" s="71"/>
      <c r="J19" s="70">
        <v>4471.6000000000004</v>
      </c>
      <c r="K19" s="73">
        <v>382.8</v>
      </c>
      <c r="L19" s="72">
        <v>41.3</v>
      </c>
      <c r="M19" s="74">
        <v>2391.6999999999998</v>
      </c>
      <c r="N19" s="72"/>
      <c r="O19" s="75"/>
      <c r="P19" s="72">
        <v>307.3</v>
      </c>
      <c r="Q19" s="76"/>
      <c r="R19" s="71"/>
      <c r="S19" s="71"/>
      <c r="T19" s="77"/>
      <c r="U19" s="98"/>
      <c r="V19" s="6"/>
    </row>
    <row r="20" spans="3:22" ht="9.9499999999999993" customHeight="1">
      <c r="C20" s="53">
        <v>1997</v>
      </c>
      <c r="D20" s="69">
        <f t="shared" si="0"/>
        <v>94528.4</v>
      </c>
      <c r="E20" s="70">
        <v>80123.399999999994</v>
      </c>
      <c r="F20" s="74">
        <v>944.4</v>
      </c>
      <c r="G20" s="71">
        <v>3764.7</v>
      </c>
      <c r="H20" s="71"/>
      <c r="I20" s="71"/>
      <c r="J20" s="70">
        <v>6140.6</v>
      </c>
      <c r="K20" s="73">
        <v>510.5</v>
      </c>
      <c r="L20" s="72">
        <v>55.8</v>
      </c>
      <c r="M20" s="74">
        <v>1038.5999999999999</v>
      </c>
      <c r="N20" s="72"/>
      <c r="O20" s="72"/>
      <c r="P20" s="72">
        <v>279.5</v>
      </c>
      <c r="Q20" s="72">
        <v>1670.9</v>
      </c>
      <c r="R20" s="71"/>
      <c r="S20" s="71"/>
      <c r="T20" s="77"/>
      <c r="U20" s="98"/>
      <c r="V20" s="6"/>
    </row>
    <row r="21" spans="3:22" ht="9.9499999999999993" customHeight="1">
      <c r="C21" s="53">
        <v>1998</v>
      </c>
      <c r="D21" s="69">
        <f t="shared" si="0"/>
        <v>113578.3</v>
      </c>
      <c r="E21" s="70">
        <v>95111.5</v>
      </c>
      <c r="F21" s="74">
        <v>1103.8</v>
      </c>
      <c r="G21" s="71">
        <v>4479.3999999999996</v>
      </c>
      <c r="H21" s="71"/>
      <c r="I21" s="71"/>
      <c r="J21" s="70">
        <v>7017.8</v>
      </c>
      <c r="K21" s="73">
        <v>624.5</v>
      </c>
      <c r="L21" s="72">
        <v>34.6</v>
      </c>
      <c r="M21" s="74">
        <v>621.6</v>
      </c>
      <c r="N21" s="72"/>
      <c r="O21" s="72"/>
      <c r="P21" s="72">
        <v>175.4</v>
      </c>
      <c r="Q21" s="72">
        <v>2218.8000000000002</v>
      </c>
      <c r="R21" s="75">
        <v>2190.9</v>
      </c>
      <c r="S21" s="75"/>
      <c r="T21" s="77"/>
      <c r="U21" s="5"/>
      <c r="V21" s="6"/>
    </row>
    <row r="22" spans="3:22" ht="9.9499999999999993" customHeight="1">
      <c r="C22" s="53">
        <v>1999</v>
      </c>
      <c r="D22" s="69">
        <f t="shared" si="0"/>
        <v>140670.89999999997</v>
      </c>
      <c r="E22" s="70">
        <v>117361.8</v>
      </c>
      <c r="F22" s="74">
        <v>1358</v>
      </c>
      <c r="G22" s="71">
        <v>5542.8</v>
      </c>
      <c r="H22" s="71"/>
      <c r="I22" s="71"/>
      <c r="J22" s="70">
        <v>8431.2999999999993</v>
      </c>
      <c r="K22" s="73">
        <v>754.6</v>
      </c>
      <c r="L22" s="72">
        <v>31</v>
      </c>
      <c r="M22" s="74">
        <v>789.9</v>
      </c>
      <c r="N22" s="72"/>
      <c r="O22" s="72"/>
      <c r="P22" s="72">
        <v>121.3</v>
      </c>
      <c r="Q22" s="72">
        <v>2889.3</v>
      </c>
      <c r="R22" s="75">
        <v>3390.9</v>
      </c>
      <c r="S22" s="75"/>
      <c r="T22" s="77"/>
      <c r="U22" s="5"/>
      <c r="V22" s="6"/>
    </row>
    <row r="23" spans="3:22" ht="3" customHeight="1">
      <c r="C23" s="53"/>
      <c r="D23" s="69"/>
      <c r="E23" s="78"/>
      <c r="F23" s="74"/>
      <c r="G23" s="71"/>
      <c r="H23" s="71"/>
      <c r="I23" s="71"/>
      <c r="J23" s="70"/>
      <c r="K23" s="71"/>
      <c r="L23" s="72"/>
      <c r="M23" s="74"/>
      <c r="N23" s="72"/>
      <c r="O23" s="72"/>
      <c r="P23" s="72"/>
      <c r="Q23" s="72"/>
      <c r="R23" s="75"/>
      <c r="S23" s="75"/>
      <c r="T23" s="79"/>
      <c r="U23" s="7"/>
      <c r="V23" s="8"/>
    </row>
    <row r="24" spans="3:22" ht="9.9499999999999993" customHeight="1">
      <c r="C24" s="53">
        <v>2000</v>
      </c>
      <c r="D24" s="69">
        <f t="shared" si="0"/>
        <v>178136.19999999998</v>
      </c>
      <c r="E24" s="70">
        <v>149390.5</v>
      </c>
      <c r="F24" s="74">
        <v>1731.3</v>
      </c>
      <c r="G24" s="71">
        <v>7055.2</v>
      </c>
      <c r="H24" s="71"/>
      <c r="I24" s="71"/>
      <c r="J24" s="70">
        <v>8986.7999999999993</v>
      </c>
      <c r="K24" s="73">
        <v>972.4</v>
      </c>
      <c r="L24" s="72">
        <v>84.6</v>
      </c>
      <c r="M24" s="74">
        <v>992.7</v>
      </c>
      <c r="N24" s="72"/>
      <c r="O24" s="72"/>
      <c r="P24" s="72">
        <v>22.3</v>
      </c>
      <c r="Q24" s="72">
        <v>3909.9</v>
      </c>
      <c r="R24" s="75">
        <v>4990.5</v>
      </c>
      <c r="S24" s="75"/>
      <c r="T24" s="79"/>
      <c r="U24" s="7"/>
      <c r="V24" s="7"/>
    </row>
    <row r="25" spans="3:22" ht="9.9499999999999993" customHeight="1">
      <c r="C25" s="53">
        <v>2001</v>
      </c>
      <c r="D25" s="69">
        <f t="shared" si="0"/>
        <v>196931.20000000001</v>
      </c>
      <c r="E25" s="70">
        <v>162763.70000000001</v>
      </c>
      <c r="F25" s="74">
        <v>1900</v>
      </c>
      <c r="G25" s="71">
        <v>7686.3</v>
      </c>
      <c r="H25" s="71"/>
      <c r="I25" s="71"/>
      <c r="J25" s="70">
        <v>11262.7</v>
      </c>
      <c r="K25" s="80">
        <v>1033.5999999999999</v>
      </c>
      <c r="L25" s="72">
        <v>92.8</v>
      </c>
      <c r="M25" s="74">
        <v>4404.7</v>
      </c>
      <c r="N25" s="72"/>
      <c r="O25" s="72"/>
      <c r="P25" s="72">
        <v>183.4</v>
      </c>
      <c r="Q25" s="72">
        <v>2925.5</v>
      </c>
      <c r="R25" s="75">
        <v>4678.5</v>
      </c>
      <c r="S25" s="75"/>
      <c r="T25" s="79"/>
      <c r="U25" s="7"/>
      <c r="V25" s="7"/>
    </row>
    <row r="26" spans="3:22" ht="9.9499999999999993" customHeight="1">
      <c r="C26" s="53">
        <v>2002</v>
      </c>
      <c r="D26" s="69">
        <f t="shared" si="0"/>
        <v>214909.8</v>
      </c>
      <c r="E26" s="70">
        <v>180611.5</v>
      </c>
      <c r="F26" s="74">
        <v>2124.9</v>
      </c>
      <c r="G26" s="71">
        <v>8521</v>
      </c>
      <c r="H26" s="71"/>
      <c r="I26" s="71"/>
      <c r="J26" s="70">
        <v>12808.2</v>
      </c>
      <c r="K26" s="80">
        <v>1069.8</v>
      </c>
      <c r="L26" s="72">
        <v>63.7</v>
      </c>
      <c r="M26" s="74">
        <v>1314.4</v>
      </c>
      <c r="N26" s="72"/>
      <c r="O26" s="72"/>
      <c r="P26" s="72">
        <v>214.3</v>
      </c>
      <c r="Q26" s="72">
        <v>3632.3</v>
      </c>
      <c r="R26" s="75">
        <v>4549.7</v>
      </c>
      <c r="S26" s="75"/>
      <c r="T26" s="79"/>
      <c r="U26" s="7"/>
      <c r="V26" s="7"/>
    </row>
    <row r="27" spans="3:22" ht="9.9499999999999993" customHeight="1">
      <c r="C27" s="53">
        <v>2003</v>
      </c>
      <c r="D27" s="69">
        <f t="shared" si="0"/>
        <v>225227.8</v>
      </c>
      <c r="E27" s="70">
        <v>189998.8</v>
      </c>
      <c r="F27" s="74">
        <v>2102.3000000000002</v>
      </c>
      <c r="G27" s="71">
        <v>8542</v>
      </c>
      <c r="H27" s="71"/>
      <c r="I27" s="71"/>
      <c r="J27" s="70">
        <v>12833.8</v>
      </c>
      <c r="K27" s="80">
        <v>1248.2</v>
      </c>
      <c r="L27" s="72">
        <v>98</v>
      </c>
      <c r="M27" s="74">
        <v>1807.6</v>
      </c>
      <c r="N27" s="72"/>
      <c r="O27" s="72"/>
      <c r="P27" s="72">
        <v>621</v>
      </c>
      <c r="Q27" s="72">
        <v>3586.1</v>
      </c>
      <c r="R27" s="75">
        <v>4390</v>
      </c>
      <c r="S27" s="75"/>
      <c r="T27" s="79"/>
      <c r="U27" s="7"/>
      <c r="V27" s="7"/>
    </row>
    <row r="28" spans="3:22" ht="9.9499999999999993" customHeight="1">
      <c r="C28" s="53">
        <v>2004</v>
      </c>
      <c r="D28" s="69">
        <f t="shared" si="0"/>
        <v>239890.19999999998</v>
      </c>
      <c r="E28" s="70">
        <v>199216.6</v>
      </c>
      <c r="F28" s="74">
        <v>2457.1</v>
      </c>
      <c r="G28" s="71">
        <v>9894.2999999999993</v>
      </c>
      <c r="H28" s="71"/>
      <c r="I28" s="71"/>
      <c r="J28" s="70">
        <v>13652</v>
      </c>
      <c r="K28" s="80">
        <v>1346.3</v>
      </c>
      <c r="L28" s="72">
        <v>141.5</v>
      </c>
      <c r="M28" s="74">
        <v>2453.5</v>
      </c>
      <c r="N28" s="72"/>
      <c r="O28" s="72"/>
      <c r="P28" s="72">
        <v>1240</v>
      </c>
      <c r="Q28" s="72">
        <v>4483.8999999999996</v>
      </c>
      <c r="R28" s="75">
        <v>5005</v>
      </c>
      <c r="S28" s="75"/>
      <c r="T28" s="79"/>
      <c r="U28" s="7"/>
      <c r="V28" s="7"/>
    </row>
    <row r="29" spans="3:22" ht="3" customHeight="1">
      <c r="C29" s="53"/>
      <c r="D29" s="69"/>
      <c r="E29" s="70"/>
      <c r="F29" s="74"/>
      <c r="G29" s="71"/>
      <c r="H29" s="71"/>
      <c r="I29" s="71"/>
      <c r="J29" s="70"/>
      <c r="K29" s="80"/>
      <c r="L29" s="72"/>
      <c r="M29" s="74"/>
      <c r="N29" s="72"/>
      <c r="O29" s="72"/>
      <c r="P29" s="72"/>
      <c r="Q29" s="72"/>
      <c r="R29" s="75"/>
      <c r="S29" s="75"/>
      <c r="T29" s="79"/>
      <c r="U29" s="7"/>
      <c r="V29" s="7"/>
    </row>
    <row r="30" spans="3:22" ht="9.9499999999999993" customHeight="1">
      <c r="C30" s="53">
        <v>2005</v>
      </c>
      <c r="D30" s="69">
        <f t="shared" si="0"/>
        <v>278892.39999999997</v>
      </c>
      <c r="E30" s="70">
        <v>233574</v>
      </c>
      <c r="F30" s="74">
        <v>2741</v>
      </c>
      <c r="G30" s="71">
        <v>11086.6</v>
      </c>
      <c r="H30" s="71"/>
      <c r="I30" s="71"/>
      <c r="J30" s="70">
        <v>15261.8</v>
      </c>
      <c r="K30" s="80">
        <v>1507.8</v>
      </c>
      <c r="L30" s="72">
        <v>204.1</v>
      </c>
      <c r="M30" s="74">
        <v>3103</v>
      </c>
      <c r="N30" s="72"/>
      <c r="O30" s="72"/>
      <c r="P30" s="72">
        <v>892.2</v>
      </c>
      <c r="Q30" s="72">
        <v>4910.8</v>
      </c>
      <c r="R30" s="75">
        <v>5611.1</v>
      </c>
      <c r="S30" s="75"/>
      <c r="T30" s="79"/>
      <c r="U30" s="7"/>
      <c r="V30" s="7"/>
    </row>
    <row r="31" spans="3:22" ht="9.9499999999999993" customHeight="1">
      <c r="C31" s="53">
        <v>2006</v>
      </c>
      <c r="D31" s="69">
        <v>329337.3</v>
      </c>
      <c r="E31" s="70">
        <v>274305.90000000002</v>
      </c>
      <c r="F31" s="74">
        <v>3209.1</v>
      </c>
      <c r="G31" s="71">
        <v>13023.5</v>
      </c>
      <c r="H31" s="71"/>
      <c r="I31" s="71"/>
      <c r="J31" s="70">
        <v>18813.599999999999</v>
      </c>
      <c r="K31" s="80">
        <v>1771.2</v>
      </c>
      <c r="L31" s="72">
        <v>253.6</v>
      </c>
      <c r="M31" s="74">
        <v>4273.1000000000004</v>
      </c>
      <c r="N31" s="72"/>
      <c r="O31" s="72"/>
      <c r="P31" s="72">
        <v>910.6</v>
      </c>
      <c r="Q31" s="72">
        <v>5246.5</v>
      </c>
      <c r="R31" s="75">
        <v>5175.3</v>
      </c>
      <c r="S31" s="71">
        <v>1262.8</v>
      </c>
      <c r="T31" s="79">
        <v>1092.2</v>
      </c>
      <c r="U31" s="7"/>
      <c r="V31" s="7"/>
    </row>
    <row r="32" spans="3:22" ht="9.9499999999999993" customHeight="1">
      <c r="C32" s="53">
        <v>2007</v>
      </c>
      <c r="D32" s="69">
        <f t="shared" si="0"/>
        <v>332757.7</v>
      </c>
      <c r="E32" s="70">
        <v>273572.7</v>
      </c>
      <c r="F32" s="74">
        <v>3243.1</v>
      </c>
      <c r="G32" s="71">
        <v>12994.7</v>
      </c>
      <c r="H32" s="71"/>
      <c r="I32" s="71"/>
      <c r="J32" s="70">
        <v>20245</v>
      </c>
      <c r="K32" s="80">
        <v>1746.3</v>
      </c>
      <c r="L32" s="72">
        <v>197.1</v>
      </c>
      <c r="M32" s="74">
        <v>5673.8</v>
      </c>
      <c r="N32" s="72"/>
      <c r="O32" s="72"/>
      <c r="P32" s="72">
        <v>1773.5</v>
      </c>
      <c r="Q32" s="72">
        <v>6051.9</v>
      </c>
      <c r="R32" s="75">
        <v>5581.7</v>
      </c>
      <c r="S32" s="71">
        <v>1677.9</v>
      </c>
      <c r="T32" s="79"/>
      <c r="U32" s="7"/>
      <c r="V32" s="7"/>
    </row>
    <row r="33" spans="1:22" ht="9.9499999999999993" customHeight="1">
      <c r="C33" s="53">
        <v>2008</v>
      </c>
      <c r="D33" s="69">
        <f t="shared" si="0"/>
        <v>423454.8</v>
      </c>
      <c r="E33" s="70">
        <v>332190</v>
      </c>
      <c r="F33" s="74">
        <v>408.2</v>
      </c>
      <c r="G33" s="71">
        <v>16558.2</v>
      </c>
      <c r="H33" s="71">
        <v>19869</v>
      </c>
      <c r="I33" s="71">
        <v>3489.8</v>
      </c>
      <c r="J33" s="70">
        <v>21100.3</v>
      </c>
      <c r="K33" s="80">
        <v>2228.1999999999998</v>
      </c>
      <c r="L33" s="72">
        <v>370.1</v>
      </c>
      <c r="M33" s="74">
        <v>6777.1</v>
      </c>
      <c r="N33" s="72">
        <v>763.1</v>
      </c>
      <c r="O33" s="72">
        <v>5079.8999999999996</v>
      </c>
      <c r="P33" s="72">
        <v>1334.7</v>
      </c>
      <c r="Q33" s="72">
        <v>6558.6</v>
      </c>
      <c r="R33" s="75">
        <v>5074.8999999999996</v>
      </c>
      <c r="S33" s="71">
        <v>1652.7</v>
      </c>
      <c r="T33" s="79"/>
      <c r="U33" s="7"/>
      <c r="V33" s="7"/>
    </row>
    <row r="34" spans="1:22" ht="9.9499999999999993" customHeight="1">
      <c r="C34" s="53">
        <v>2009</v>
      </c>
      <c r="D34" s="69">
        <f>SUM(E34:T34)</f>
        <v>375717.30000000005</v>
      </c>
      <c r="E34" s="70">
        <v>280332.40000000002</v>
      </c>
      <c r="F34" s="74">
        <v>1.7</v>
      </c>
      <c r="G34" s="71">
        <v>13969.9</v>
      </c>
      <c r="H34" s="71">
        <v>17556.3</v>
      </c>
      <c r="I34" s="71">
        <v>2349.1999999999998</v>
      </c>
      <c r="J34" s="70">
        <v>20447.8</v>
      </c>
      <c r="K34" s="80">
        <v>1899</v>
      </c>
      <c r="L34" s="72">
        <v>191.5</v>
      </c>
      <c r="M34" s="74">
        <v>6610.6</v>
      </c>
      <c r="N34" s="72">
        <v>3147.4</v>
      </c>
      <c r="O34" s="72">
        <v>15333.6</v>
      </c>
      <c r="P34" s="72">
        <v>1639.2</v>
      </c>
      <c r="Q34" s="72">
        <v>6390.9</v>
      </c>
      <c r="R34" s="75">
        <v>4067.5</v>
      </c>
      <c r="S34" s="71">
        <v>1739.5</v>
      </c>
      <c r="T34" s="79">
        <v>40.799999999999997</v>
      </c>
      <c r="U34" s="7"/>
      <c r="V34" s="7"/>
    </row>
    <row r="35" spans="1:22" ht="3" customHeight="1">
      <c r="C35" s="53"/>
      <c r="D35" s="69"/>
      <c r="E35" s="70"/>
      <c r="F35" s="74"/>
      <c r="G35" s="71"/>
      <c r="H35" s="71"/>
      <c r="I35" s="71"/>
      <c r="J35" s="70"/>
      <c r="K35" s="80"/>
      <c r="L35" s="72"/>
      <c r="M35" s="74"/>
      <c r="N35" s="72"/>
      <c r="O35" s="72"/>
      <c r="P35" s="72"/>
      <c r="Q35" s="72"/>
      <c r="R35" s="75"/>
      <c r="S35" s="71"/>
      <c r="T35" s="79"/>
      <c r="U35" s="7"/>
      <c r="V35" s="7"/>
    </row>
    <row r="36" spans="1:22" ht="9.9499999999999993" customHeight="1">
      <c r="C36" s="53">
        <v>2010</v>
      </c>
      <c r="D36" s="69">
        <f>SUM(E36:T36)</f>
        <v>437327.59999999992</v>
      </c>
      <c r="E36" s="70">
        <v>332308</v>
      </c>
      <c r="F36" s="74"/>
      <c r="G36" s="70">
        <v>16566.7</v>
      </c>
      <c r="H36" s="70">
        <v>20138.5</v>
      </c>
      <c r="I36" s="70">
        <v>3252.3</v>
      </c>
      <c r="J36" s="70">
        <v>19093</v>
      </c>
      <c r="K36" s="80">
        <v>2253.1</v>
      </c>
      <c r="L36" s="72">
        <v>255.8</v>
      </c>
      <c r="M36" s="74">
        <v>6888.1</v>
      </c>
      <c r="N36" s="72">
        <v>3859.2</v>
      </c>
      <c r="O36" s="72">
        <v>17482.099999999999</v>
      </c>
      <c r="P36" s="72">
        <v>1493.3</v>
      </c>
      <c r="Q36" s="72">
        <v>7185.3</v>
      </c>
      <c r="R36" s="75">
        <v>4679.6000000000004</v>
      </c>
      <c r="S36" s="70">
        <v>1839.2</v>
      </c>
      <c r="T36" s="79">
        <v>33.4</v>
      </c>
      <c r="U36" s="7"/>
      <c r="V36" s="7"/>
    </row>
    <row r="37" spans="1:22" ht="9.9499999999999993" customHeight="1">
      <c r="C37" s="53">
        <v>2011</v>
      </c>
      <c r="D37" s="69">
        <f>SUM(E37:T37)</f>
        <v>477256.10000000003</v>
      </c>
      <c r="E37" s="70">
        <v>366665.7</v>
      </c>
      <c r="F37" s="81"/>
      <c r="G37" s="70">
        <v>18283</v>
      </c>
      <c r="H37" s="70">
        <v>22197.5</v>
      </c>
      <c r="I37" s="70">
        <v>4155.5</v>
      </c>
      <c r="J37" s="70">
        <v>16374</v>
      </c>
      <c r="K37" s="80">
        <v>2486</v>
      </c>
      <c r="L37" s="72">
        <v>329</v>
      </c>
      <c r="M37" s="74">
        <v>8306.7000000000007</v>
      </c>
      <c r="N37" s="72">
        <v>3844</v>
      </c>
      <c r="O37" s="72">
        <v>17211.2</v>
      </c>
      <c r="P37" s="72">
        <v>2356</v>
      </c>
      <c r="Q37" s="72">
        <v>8017.8</v>
      </c>
      <c r="R37" s="75">
        <v>5075.7</v>
      </c>
      <c r="S37" s="70">
        <v>1907</v>
      </c>
      <c r="T37" s="82">
        <v>47</v>
      </c>
      <c r="U37" s="7"/>
      <c r="V37" s="7"/>
    </row>
    <row r="38" spans="1:22" ht="9.9499999999999993" customHeight="1">
      <c r="C38" s="53">
        <v>2012</v>
      </c>
      <c r="D38" s="69">
        <f>SUM(E38:T38)</f>
        <v>494264.53239000001</v>
      </c>
      <c r="E38" s="80">
        <f>(391207542278/D54)</f>
        <v>391207.54227799998</v>
      </c>
      <c r="F38" s="80"/>
      <c r="G38" s="80">
        <f>(19508425333/D54)</f>
        <v>19508.425332999999</v>
      </c>
      <c r="H38" s="80">
        <f>(24368838698/D54)</f>
        <v>24368.838698</v>
      </c>
      <c r="I38" s="80">
        <f>(4663055996/D54)</f>
        <v>4663.0559960000001</v>
      </c>
      <c r="J38" s="80">
        <f>(3020082596/D54)</f>
        <v>3020.0825960000002</v>
      </c>
      <c r="K38" s="80">
        <f>(2647864428/D54)</f>
        <v>2647.8644279999999</v>
      </c>
      <c r="L38" s="72">
        <f>370308639/D54</f>
        <v>370.30863900000003</v>
      </c>
      <c r="M38" s="74">
        <f>10930442191/D54</f>
        <v>10930.442191</v>
      </c>
      <c r="N38" s="72">
        <f>3761199689/D54</f>
        <v>3761.199689</v>
      </c>
      <c r="O38" s="72">
        <f>16850699031/D54</f>
        <v>16850.699031</v>
      </c>
      <c r="P38" s="83"/>
      <c r="Q38" s="72">
        <f>9078358747/D54</f>
        <v>9078.3587470000002</v>
      </c>
      <c r="R38" s="83">
        <f>5888166036/D54</f>
        <v>5888.1660359999996</v>
      </c>
      <c r="S38" s="70">
        <f>1969548728/D54</f>
        <v>1969.548728</v>
      </c>
      <c r="T38" s="82"/>
      <c r="U38" s="7"/>
      <c r="V38" s="7"/>
    </row>
    <row r="39" spans="1:22" ht="9.9499999999999993" customHeight="1">
      <c r="C39" s="53">
        <v>2013</v>
      </c>
      <c r="D39" s="69">
        <f>(E39+G39+H39+I39+J39+K39+L39+M39+N39+O39+P39+Q39+R39+S39+T39)</f>
        <v>532455.5</v>
      </c>
      <c r="E39" s="80">
        <v>426499.3</v>
      </c>
      <c r="F39" s="89"/>
      <c r="G39" s="80">
        <v>21272.6</v>
      </c>
      <c r="H39" s="80">
        <v>25921.5</v>
      </c>
      <c r="I39" s="80">
        <v>4334.8999999999996</v>
      </c>
      <c r="J39" s="80">
        <v>1367</v>
      </c>
      <c r="K39" s="80">
        <v>2898.7</v>
      </c>
      <c r="L39" s="72">
        <v>343.2</v>
      </c>
      <c r="M39" s="74">
        <v>11801.2</v>
      </c>
      <c r="N39" s="72">
        <v>3649.1</v>
      </c>
      <c r="O39" s="72">
        <v>16316</v>
      </c>
      <c r="P39" s="89"/>
      <c r="Q39" s="72">
        <v>9686.6</v>
      </c>
      <c r="R39" s="83">
        <v>6271.4</v>
      </c>
      <c r="S39" s="70">
        <v>2054.9</v>
      </c>
      <c r="T39" s="82">
        <v>39.1</v>
      </c>
      <c r="U39" s="7"/>
      <c r="V39" s="7"/>
    </row>
    <row r="40" spans="1:22" ht="2.1" customHeight="1">
      <c r="C40" s="31"/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  <c r="R40" s="85"/>
      <c r="S40" s="85"/>
      <c r="T40" s="87"/>
      <c r="U40" s="9"/>
      <c r="V40" s="9"/>
    </row>
    <row r="41" spans="1:22" ht="3" customHeight="1"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9"/>
      <c r="V41" s="9"/>
    </row>
    <row r="42" spans="1:22" ht="8.1" customHeight="1">
      <c r="A42" s="10"/>
      <c r="B42" s="10"/>
      <c r="C42" s="54" t="s">
        <v>35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92"/>
      <c r="V42" s="11"/>
    </row>
    <row r="43" spans="1:22" ht="8.1" customHeight="1">
      <c r="A43" s="10"/>
      <c r="B43" s="10"/>
      <c r="C43" s="54" t="s">
        <v>36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92"/>
      <c r="V43" s="13"/>
    </row>
    <row r="44" spans="1:22" ht="8.1" customHeight="1">
      <c r="A44" s="10"/>
      <c r="B44" s="10"/>
      <c r="C44" s="54" t="s">
        <v>50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92"/>
      <c r="V44" s="13"/>
    </row>
    <row r="45" spans="1:22" ht="8.1" customHeight="1">
      <c r="A45" s="10"/>
      <c r="B45" s="10"/>
      <c r="C45" s="54" t="s">
        <v>51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92"/>
      <c r="V45" s="12"/>
    </row>
    <row r="46" spans="1:22" ht="8.1" customHeight="1">
      <c r="A46" s="10"/>
      <c r="B46" s="10"/>
      <c r="C46" s="54" t="s">
        <v>52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92"/>
      <c r="V46" s="2"/>
    </row>
    <row r="47" spans="1:22" ht="8.1" customHeight="1">
      <c r="A47" s="10"/>
      <c r="B47" s="10"/>
      <c r="C47" s="54" t="s">
        <v>53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92"/>
      <c r="V47" s="2"/>
    </row>
    <row r="48" spans="1:22" ht="8.1" customHeight="1">
      <c r="A48" s="10"/>
      <c r="B48" s="10"/>
      <c r="C48" s="54" t="s">
        <v>60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92"/>
      <c r="V48" s="15"/>
    </row>
    <row r="49" spans="1:22" ht="8.1" customHeight="1">
      <c r="A49" s="10"/>
      <c r="B49" s="10"/>
      <c r="C49" s="54" t="s">
        <v>61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92"/>
      <c r="V49" s="15"/>
    </row>
    <row r="50" spans="1:22" ht="8.1" customHeight="1">
      <c r="A50" s="10"/>
      <c r="B50" s="10"/>
      <c r="C50" s="59" t="s">
        <v>62</v>
      </c>
      <c r="D50" s="58"/>
      <c r="E50" s="58"/>
      <c r="F50" s="58"/>
      <c r="G50" s="60"/>
      <c r="H50" s="60"/>
      <c r="I50" s="60"/>
      <c r="J50" s="60"/>
      <c r="K50" s="60"/>
      <c r="L50" s="60"/>
      <c r="M50" s="60"/>
      <c r="N50" s="58"/>
      <c r="O50" s="58"/>
      <c r="P50" s="58"/>
      <c r="Q50" s="58"/>
      <c r="R50" s="58"/>
      <c r="S50" s="58"/>
      <c r="T50" s="58"/>
      <c r="U50" s="92"/>
      <c r="V50" s="15"/>
    </row>
    <row r="51" spans="1:22" ht="8.1" customHeight="1">
      <c r="A51" s="10"/>
      <c r="B51" s="10"/>
      <c r="C51" s="16"/>
      <c r="D51" s="14"/>
      <c r="E51" s="14"/>
      <c r="F51" s="14"/>
      <c r="G51" s="17"/>
      <c r="H51" s="17"/>
      <c r="I51" s="17"/>
      <c r="J51" s="17"/>
      <c r="K51" s="17"/>
      <c r="L51" s="17"/>
      <c r="M51" s="17"/>
      <c r="N51" s="15"/>
      <c r="O51" s="15"/>
      <c r="P51" s="15"/>
      <c r="Q51" s="15"/>
      <c r="R51" s="15"/>
      <c r="S51" s="15"/>
      <c r="T51" s="15"/>
      <c r="U51" s="92"/>
      <c r="V51" s="15"/>
    </row>
    <row r="52" spans="1:22" ht="9.949999999999999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8"/>
      <c r="O52" s="18"/>
      <c r="P52" s="18"/>
      <c r="Q52" s="18"/>
      <c r="R52" s="18"/>
      <c r="S52" s="18"/>
      <c r="T52" s="18"/>
      <c r="U52" s="92"/>
      <c r="V52" s="18"/>
    </row>
    <row r="53" spans="1:22" ht="9.949999999999999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8"/>
      <c r="O53" s="18"/>
      <c r="P53" s="18"/>
      <c r="Q53" s="18"/>
      <c r="R53" s="18"/>
      <c r="S53" s="18"/>
      <c r="T53" s="18"/>
      <c r="U53" s="92"/>
      <c r="V53" s="18"/>
    </row>
    <row r="54" spans="1:22" ht="12" customHeight="1">
      <c r="A54" s="10"/>
      <c r="B54" s="10"/>
      <c r="C54" s="19"/>
      <c r="D54" s="88">
        <v>1000000</v>
      </c>
      <c r="E54" s="10"/>
      <c r="F54" s="10"/>
      <c r="G54" s="10"/>
      <c r="H54" s="10"/>
      <c r="I54" s="10"/>
      <c r="J54" s="10"/>
      <c r="K54" s="10"/>
      <c r="L54" s="18"/>
      <c r="M54" s="10"/>
      <c r="U54" s="92"/>
    </row>
    <row r="55" spans="1:22" ht="12" customHeight="1">
      <c r="D55" s="18"/>
      <c r="E55" s="18"/>
      <c r="F55" s="18"/>
      <c r="G55" s="18"/>
      <c r="H55" s="20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92"/>
      <c r="V55" s="18"/>
    </row>
    <row r="56" spans="1:22" ht="12" customHeight="1">
      <c r="D56" s="18"/>
      <c r="E56" s="18"/>
      <c r="F56" s="18"/>
      <c r="G56" s="18"/>
      <c r="H56" s="20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92"/>
      <c r="V56" s="18"/>
    </row>
    <row r="57" spans="1:22" ht="12" customHeight="1">
      <c r="L57" s="18"/>
      <c r="U57" s="92"/>
    </row>
    <row r="58" spans="1:22" ht="12" customHeight="1">
      <c r="L58" s="18"/>
      <c r="U58" s="92"/>
    </row>
    <row r="183" spans="3:4">
      <c r="C183" s="21">
        <v>178722</v>
      </c>
      <c r="D183" s="22" t="s">
        <v>24</v>
      </c>
    </row>
    <row r="184" spans="3:4">
      <c r="C184" s="21">
        <v>684989</v>
      </c>
      <c r="D184" s="22" t="s">
        <v>25</v>
      </c>
    </row>
    <row r="185" spans="3:4">
      <c r="C185" s="21">
        <v>777275</v>
      </c>
      <c r="D185" s="22" t="s">
        <v>26</v>
      </c>
    </row>
    <row r="186" spans="3:4">
      <c r="C186" s="21">
        <v>998269</v>
      </c>
      <c r="D186" s="22" t="s">
        <v>27</v>
      </c>
    </row>
    <row r="188" spans="3:4">
      <c r="C188" s="21">
        <v>2285265.8080000002</v>
      </c>
    </row>
  </sheetData>
  <mergeCells count="6">
    <mergeCell ref="C6:C12"/>
    <mergeCell ref="U42:U58"/>
    <mergeCell ref="D6:D12"/>
    <mergeCell ref="T6:T12"/>
    <mergeCell ref="J7:J11"/>
    <mergeCell ref="U2:U20"/>
  </mergeCells>
  <phoneticPr fontId="3" type="noConversion"/>
  <printOptions gridLinesSet="0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217</vt:lpstr>
      <vt:lpstr>'217'!A_impresión_IM</vt:lpstr>
      <vt:lpstr>'217'!Área_de_impresión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cristina_castro</cp:lastModifiedBy>
  <cp:lastPrinted>2014-07-31T22:01:10Z</cp:lastPrinted>
  <dcterms:created xsi:type="dcterms:W3CDTF">2001-08-07T18:20:25Z</dcterms:created>
  <dcterms:modified xsi:type="dcterms:W3CDTF">2014-08-06T15:37:56Z</dcterms:modified>
</cp:coreProperties>
</file>