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7995" windowHeight="5325"/>
  </bookViews>
  <sheets>
    <sheet name="P401" sheetId="18" r:id="rId1"/>
  </sheets>
  <definedNames>
    <definedName name="_xlnm.Print_Area" localSheetId="0">'P401'!$A$1:$G$71</definedName>
  </definedNames>
  <calcPr calcId="145621" iterate="1" iterateCount="50"/>
</workbook>
</file>

<file path=xl/calcChain.xml><?xml version="1.0" encoding="utf-8"?>
<calcChain xmlns="http://schemas.openxmlformats.org/spreadsheetml/2006/main">
  <c r="B50" i="18" l="1"/>
  <c r="B48" i="18"/>
  <c r="B46" i="18"/>
  <c r="B45" i="18"/>
  <c r="B44" i="18"/>
  <c r="B43" i="18"/>
  <c r="B42" i="18"/>
  <c r="G41" i="18"/>
  <c r="B41" i="18" s="1"/>
  <c r="F13" i="18"/>
  <c r="F12" i="18" s="1"/>
  <c r="F6" i="18" s="1"/>
  <c r="B26" i="18"/>
  <c r="B8" i="18"/>
  <c r="B9" i="18"/>
  <c r="B10" i="18"/>
  <c r="B11" i="18"/>
  <c r="C7" i="18"/>
  <c r="B7" i="18" s="1"/>
  <c r="C13" i="18"/>
  <c r="C12" i="18" s="1"/>
  <c r="D13" i="18"/>
  <c r="D51" i="18"/>
  <c r="E13" i="18"/>
  <c r="E12" i="18" s="1"/>
  <c r="E6" i="18" s="1"/>
  <c r="B14" i="18"/>
  <c r="B15" i="18"/>
  <c r="B16" i="18"/>
  <c r="B17" i="18"/>
  <c r="B18" i="18"/>
  <c r="B19" i="18"/>
  <c r="B20" i="18"/>
  <c r="B21" i="18"/>
  <c r="B22" i="18"/>
  <c r="B23" i="18"/>
  <c r="B24" i="18"/>
  <c r="B25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51" i="18"/>
  <c r="B52" i="18"/>
  <c r="B54" i="18"/>
  <c r="B55" i="18"/>
  <c r="B56" i="18"/>
  <c r="B57" i="18"/>
  <c r="G12" i="18" l="1"/>
  <c r="G6" i="18" s="1"/>
  <c r="D12" i="18"/>
  <c r="D6" i="18" s="1"/>
  <c r="B13" i="18"/>
  <c r="C6" i="18"/>
  <c r="B12" i="18" l="1"/>
  <c r="B6" i="18" s="1"/>
</calcChain>
</file>

<file path=xl/sharedStrings.xml><?xml version="1.0" encoding="utf-8"?>
<sst xmlns="http://schemas.openxmlformats.org/spreadsheetml/2006/main" count="73" uniqueCount="67">
  <si>
    <t>Total</t>
  </si>
  <si>
    <t>Recursos fuera de presupuesto</t>
  </si>
  <si>
    <t>(Miles de pesos)</t>
  </si>
  <si>
    <t>Recursos dentro de presupuesto</t>
  </si>
  <si>
    <t>Entidades de Control Presupuestario  Directo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</si>
  <si>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</si>
  <si>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</si>
  <si>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</si>
  <si>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</si>
  <si>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</si>
  <si>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</si>
  <si>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</si>
  <si>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</si>
  <si>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</si>
  <si>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</si>
  <si>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</si>
  <si>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</si>
  <si>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</si>
  <si>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</si>
  <si>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</si>
  <si>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</si>
  <si>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</si>
  <si>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</si>
  <si>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</si>
  <si>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</si>
  <si>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</si>
  <si>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</si>
  <si>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</si>
  <si>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</si>
  <si>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</si>
  <si>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</si>
  <si>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</si>
  <si>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</si>
  <si>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</si>
  <si>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</si>
  <si>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</si>
  <si>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</si>
  <si>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</si>
  <si>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</si>
  <si>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</si>
  <si>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</si>
  <si>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</si>
  <si>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</si>
  <si>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</si>
  <si>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</si>
  <si>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Entidades de Control Presupuestario Indirecto, Órganos Desconconcentrados y Unidades Responsables del Gobierno Federal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</si>
  <si>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</si>
  <si>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</si>
  <si>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</si>
  <si>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</si>
  <si>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</si>
  <si>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</si>
  <si>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</si>
  <si>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</si>
  <si>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>(Continuación)</t>
  </si>
  <si>
    <t xml:space="preserve">Estructura financiera de la inversión física federal ejercida </t>
  </si>
  <si>
    <t xml:space="preserve">     Gobiernos de Entidades Federativas y Municipios</t>
  </si>
  <si>
    <t xml:space="preserve">       Información Nacional Estadística y Geográfica</t>
  </si>
  <si>
    <t>Gobierno 
Federal</t>
  </si>
  <si>
    <t xml:space="preserve">         Previsiones y Aportaciones para los Sistemas de Educa-</t>
  </si>
  <si>
    <t xml:space="preserve">         ción Básica, Normal, Tecnológica y de Adultos</t>
  </si>
  <si>
    <t xml:space="preserve">4/ Se refiere a subsidios y transferencias del  Gobierno Federal hacia las entidades de control presupuestario indirecto, órganos desconcentrados y unidades responsables. También se inclu- </t>
  </si>
  <si>
    <t xml:space="preserve">      yen los recursos provenientes del BID, BIRF, otros financiamientos externos y Contraparte Nacional. </t>
  </si>
  <si>
    <t xml:space="preserve">     cias y ramos de la APC y las recibidas por las entidades de control presupuestario directo que se utiliza como cifra de ajuste para efectos de consolidación.</t>
  </si>
  <si>
    <t>6/ En la columna de recursos dentro de presupuesto se considera el registro  "Diferencial en transferencias",  que refiere a la diferencia entre las transferencias asignadas por las dependen-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</si>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</sst>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sz val="8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0" borderId="0" xfId="0" applyFont="1" applyFill="1" applyBorder="1"/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/>
    </xf>
    <xf numFmtId="0" fontId="9" fillId="2" borderId="3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right" vertical="center"/>
    </xf>
    <xf numFmtId="0" fontId="12" fillId="0" borderId="0" xfId="0" applyFont="1"/>
    <xf numFmtId="164" fontId="13" fillId="0" borderId="0" xfId="0" applyNumberFormat="1" applyFont="1"/>
    <xf numFmtId="0" fontId="6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396875</xdr:colOff>
      <xdr:row>0</xdr:row>
      <xdr:rowOff>0</xdr:rowOff>
    </xdr:from>
    <xdr:to>
      <xdr:col>2</xdr:col>
      <xdr:colOff>596900</xdr:colOff>
      <xdr:row>0</xdr:row>
      <xdr:rowOff>187325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98775" y="0"/>
          <a:ext cx="200025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400050</xdr:colOff>
      <xdr:row>3</xdr:row>
      <xdr:rowOff>355600</xdr:rowOff>
    </xdr:from>
    <xdr:to>
      <xdr:col>2</xdr:col>
      <xdr:colOff>523875</xdr:colOff>
      <xdr:row>3</xdr:row>
      <xdr:rowOff>517525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2901950" y="86360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3</xdr:col>
      <xdr:colOff>396875</xdr:colOff>
      <xdr:row>3</xdr:row>
      <xdr:rowOff>482600</xdr:rowOff>
    </xdr:from>
    <xdr:to>
      <xdr:col>3</xdr:col>
      <xdr:colOff>520700</xdr:colOff>
      <xdr:row>4</xdr:row>
      <xdr:rowOff>53975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50202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4</xdr:col>
      <xdr:colOff>501650</xdr:colOff>
      <xdr:row>4</xdr:row>
      <xdr:rowOff>85725</xdr:rowOff>
    </xdr:from>
    <xdr:to>
      <xdr:col>4</xdr:col>
      <xdr:colOff>666750</xdr:colOff>
      <xdr:row>4</xdr:row>
      <xdr:rowOff>247650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10050" y="1146175"/>
          <a:ext cx="1651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5</xdr:col>
      <xdr:colOff>511174</xdr:colOff>
      <xdr:row>4</xdr:row>
      <xdr:rowOff>79375</xdr:rowOff>
    </xdr:from>
    <xdr:to>
      <xdr:col>5</xdr:col>
      <xdr:colOff>634999</xdr:colOff>
      <xdr:row>4</xdr:row>
      <xdr:rowOff>247650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899024" y="1139825"/>
          <a:ext cx="123825" cy="16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393700</xdr:colOff>
      <xdr:row>28</xdr:row>
      <xdr:rowOff>63500</xdr:rowOff>
    </xdr:from>
    <xdr:to>
      <xdr:col>0</xdr:col>
      <xdr:colOff>488950</xdr:colOff>
      <xdr:row>30</xdr:row>
      <xdr:rowOff>6350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393700" y="374650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/>
  </sheetViews>
  <sheetFormatPr baseColWidth="10" defaultRowHeight="12.75" x14ac:dyDescent="0.2"/>
  <cols>
    <col min="1" max="1" width="28.42578125" style="1" customWidth="1"/>
    <col min="2" max="4" width="9" style="1" customWidth="1"/>
    <col min="5" max="6" width="10.140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28" t="s">
        <v>55</v>
      </c>
    </row>
    <row r="2" spans="1:13" ht="10.5" customHeight="1" x14ac:dyDescent="0.2">
      <c r="A2" s="8" t="s">
        <v>2</v>
      </c>
      <c r="G2" s="9" t="s">
        <v>54</v>
      </c>
    </row>
    <row r="3" spans="1:13" ht="12.75" customHeight="1" x14ac:dyDescent="0.2">
      <c r="A3" s="29" t="s">
        <v>46</v>
      </c>
      <c r="B3" s="36">
        <v>2008</v>
      </c>
      <c r="C3" s="36"/>
      <c r="D3" s="36"/>
      <c r="E3" s="36"/>
      <c r="F3" s="36"/>
      <c r="G3" s="36"/>
      <c r="H3" s="32"/>
      <c r="I3" s="32"/>
      <c r="J3" s="32"/>
      <c r="K3" s="32"/>
      <c r="L3" s="32"/>
      <c r="M3" s="32"/>
    </row>
    <row r="4" spans="1:13" ht="43.5" customHeight="1" x14ac:dyDescent="0.2">
      <c r="A4" s="30"/>
      <c r="B4" s="31" t="s">
        <v>0</v>
      </c>
      <c r="C4" s="31" t="s">
        <v>58</v>
      </c>
      <c r="D4" s="31" t="s">
        <v>4</v>
      </c>
      <c r="E4" s="35" t="s">
        <v>45</v>
      </c>
      <c r="F4" s="35"/>
      <c r="G4" s="31" t="s">
        <v>47</v>
      </c>
      <c r="H4" s="2"/>
      <c r="I4" s="3"/>
      <c r="J4" s="3"/>
      <c r="K4" s="33"/>
      <c r="L4" s="34"/>
      <c r="M4" s="3"/>
    </row>
    <row r="5" spans="1:13" ht="21.95" customHeight="1" x14ac:dyDescent="0.2">
      <c r="A5" s="30"/>
      <c r="B5" s="31"/>
      <c r="C5" s="31"/>
      <c r="D5" s="31"/>
      <c r="E5" s="10" t="s">
        <v>3</v>
      </c>
      <c r="F5" s="10" t="s">
        <v>1</v>
      </c>
      <c r="G5" s="31"/>
      <c r="H5" s="4"/>
      <c r="I5" s="4"/>
      <c r="J5" s="4"/>
      <c r="K5" s="3"/>
      <c r="L5" s="3"/>
      <c r="M5" s="4"/>
    </row>
    <row r="6" spans="1:13" s="23" customFormat="1" ht="11.25" customHeight="1" x14ac:dyDescent="0.25">
      <c r="A6" s="19" t="s">
        <v>0</v>
      </c>
      <c r="B6" s="20">
        <f>SUM(B7,B12)</f>
        <v>387402563.00000006</v>
      </c>
      <c r="C6" s="20">
        <f>SUM(C7,C12)</f>
        <v>95139351.100000009</v>
      </c>
      <c r="D6" s="20">
        <f>SUM(D12)</f>
        <v>106974885</v>
      </c>
      <c r="E6" s="20">
        <f>SUM(E12)</f>
        <v>44430293.100000001</v>
      </c>
      <c r="F6" s="20">
        <f>SUM(F12)</f>
        <v>6878740.1000000006</v>
      </c>
      <c r="G6" s="20">
        <f>G12</f>
        <v>133979293.60000001</v>
      </c>
      <c r="H6" s="21"/>
      <c r="I6" s="22"/>
      <c r="J6" s="21"/>
      <c r="K6" s="21"/>
      <c r="L6" s="21"/>
      <c r="M6" s="21"/>
    </row>
    <row r="7" spans="1:13" s="26" customFormat="1" ht="11.25" customHeight="1" x14ac:dyDescent="0.25">
      <c r="A7" s="24" t="s">
        <v>49</v>
      </c>
      <c r="B7" s="25">
        <f>SUM(C7)</f>
        <v>3656830.1</v>
      </c>
      <c r="C7" s="25">
        <f>SUM(C8:C11)</f>
        <v>3656830.1</v>
      </c>
      <c r="D7" s="25"/>
      <c r="E7" s="25"/>
      <c r="F7" s="25"/>
      <c r="G7" s="25"/>
    </row>
    <row r="8" spans="1:13" ht="7.5" customHeight="1" x14ac:dyDescent="0.2">
      <c r="A8" s="13" t="s">
        <v>5</v>
      </c>
      <c r="B8" s="16">
        <f>SUM(C8)</f>
        <v>1050842.8</v>
      </c>
      <c r="C8" s="16">
        <v>1050842.8</v>
      </c>
      <c r="D8" s="16"/>
      <c r="E8" s="16"/>
      <c r="F8" s="16"/>
      <c r="G8" s="16"/>
    </row>
    <row r="9" spans="1:13" ht="7.5" customHeight="1" x14ac:dyDescent="0.2">
      <c r="A9" s="13" t="s">
        <v>6</v>
      </c>
      <c r="B9" s="16">
        <f>SUM(C9)</f>
        <v>2236774.3999999999</v>
      </c>
      <c r="C9" s="16">
        <v>2236774.3999999999</v>
      </c>
      <c r="D9" s="16"/>
      <c r="E9" s="16"/>
      <c r="F9" s="16"/>
      <c r="G9" s="16"/>
    </row>
    <row r="10" spans="1:13" ht="7.5" customHeight="1" x14ac:dyDescent="0.2">
      <c r="A10" s="13" t="s">
        <v>7</v>
      </c>
      <c r="B10" s="16">
        <f>SUM(C10)</f>
        <v>329388.90000000002</v>
      </c>
      <c r="C10" s="16">
        <v>329388.90000000002</v>
      </c>
      <c r="D10" s="16"/>
      <c r="E10" s="16"/>
      <c r="F10" s="16"/>
      <c r="G10" s="16"/>
    </row>
    <row r="11" spans="1:13" ht="7.5" customHeight="1" x14ac:dyDescent="0.2">
      <c r="A11" s="13" t="s">
        <v>8</v>
      </c>
      <c r="B11" s="16">
        <f>SUM(C11)</f>
        <v>39824</v>
      </c>
      <c r="C11" s="16">
        <v>39824</v>
      </c>
      <c r="D11" s="16"/>
      <c r="E11" s="16"/>
      <c r="F11" s="16"/>
      <c r="G11" s="16"/>
    </row>
    <row r="12" spans="1:13" s="26" customFormat="1" ht="11.25" customHeight="1" x14ac:dyDescent="0.25">
      <c r="A12" s="24" t="s">
        <v>50</v>
      </c>
      <c r="B12" s="25">
        <f>SUM(B13,B51)+G12</f>
        <v>383745732.90000004</v>
      </c>
      <c r="C12" s="25">
        <f>SUM(C13,C51)</f>
        <v>91482521.000000015</v>
      </c>
      <c r="D12" s="25">
        <f>SUM(D13,D51)</f>
        <v>106974885</v>
      </c>
      <c r="E12" s="25">
        <f>SUM(E13,E51)</f>
        <v>44430293.100000001</v>
      </c>
      <c r="F12" s="25">
        <f>SUM(F13,F51)</f>
        <v>6878740.1000000006</v>
      </c>
      <c r="G12" s="25">
        <f>G41</f>
        <v>133979293.60000001</v>
      </c>
    </row>
    <row r="13" spans="1:13" s="26" customFormat="1" ht="7.5" customHeight="1" x14ac:dyDescent="0.25">
      <c r="A13" s="24" t="s">
        <v>51</v>
      </c>
      <c r="B13" s="25">
        <f>SUM(B14:B40)-0.4</f>
        <v>142791554.30000001</v>
      </c>
      <c r="C13" s="25">
        <f>SUM(C14:C40)-0.2</f>
        <v>91482521.000000015</v>
      </c>
      <c r="D13" s="25">
        <f>SUM(D14:D40)</f>
        <v>0</v>
      </c>
      <c r="E13" s="25">
        <f>SUM(E14:E40)-0.2</f>
        <v>44430293.100000001</v>
      </c>
      <c r="F13" s="25">
        <f>SUM(F14:F40)-0.1</f>
        <v>6878740.1000000006</v>
      </c>
      <c r="G13" s="25"/>
    </row>
    <row r="14" spans="1:13" ht="7.5" customHeight="1" x14ac:dyDescent="0.2">
      <c r="A14" s="13" t="s">
        <v>12</v>
      </c>
      <c r="B14" s="16">
        <f t="shared" ref="B14:B39" si="0">SUM(C14:F14)</f>
        <v>288297.2</v>
      </c>
      <c r="C14" s="16">
        <v>288297.2</v>
      </c>
      <c r="D14" s="16"/>
      <c r="E14" s="16"/>
      <c r="F14" s="16"/>
      <c r="G14" s="16"/>
    </row>
    <row r="15" spans="1:13" ht="7.5" customHeight="1" x14ac:dyDescent="0.2">
      <c r="A15" s="13" t="s">
        <v>13</v>
      </c>
      <c r="B15" s="16">
        <f t="shared" si="0"/>
        <v>525049.69999999995</v>
      </c>
      <c r="C15" s="16">
        <v>437529.5</v>
      </c>
      <c r="D15" s="16"/>
      <c r="E15" s="16">
        <v>26688.7</v>
      </c>
      <c r="F15" s="16">
        <v>60831.5</v>
      </c>
      <c r="G15" s="16"/>
    </row>
    <row r="16" spans="1:13" ht="7.5" customHeight="1" x14ac:dyDescent="0.2">
      <c r="A16" s="13" t="s">
        <v>14</v>
      </c>
      <c r="B16" s="16">
        <f t="shared" si="0"/>
        <v>701997.4</v>
      </c>
      <c r="C16" s="16">
        <v>701997.4</v>
      </c>
      <c r="D16" s="16"/>
      <c r="E16" s="16"/>
      <c r="F16" s="16"/>
      <c r="G16" s="16"/>
    </row>
    <row r="17" spans="1:8" ht="7.5" customHeight="1" x14ac:dyDescent="0.2">
      <c r="A17" s="13" t="s">
        <v>15</v>
      </c>
      <c r="B17" s="16">
        <f t="shared" si="0"/>
        <v>1782884.7</v>
      </c>
      <c r="C17" s="16">
        <v>260250.5</v>
      </c>
      <c r="D17" s="16"/>
      <c r="E17" s="16">
        <v>1157452.8999999999</v>
      </c>
      <c r="F17" s="16">
        <v>365181.3</v>
      </c>
      <c r="G17" s="16"/>
    </row>
    <row r="18" spans="1:8" ht="7.5" customHeight="1" x14ac:dyDescent="0.2">
      <c r="A18" s="13" t="s">
        <v>16</v>
      </c>
      <c r="B18" s="16">
        <f t="shared" si="0"/>
        <v>1294510.8999999999</v>
      </c>
      <c r="C18" s="16">
        <v>1229960.2</v>
      </c>
      <c r="D18" s="16"/>
      <c r="E18" s="16"/>
      <c r="F18" s="16">
        <v>64550.7</v>
      </c>
      <c r="G18" s="16"/>
    </row>
    <row r="19" spans="1:8" ht="7.5" customHeight="1" x14ac:dyDescent="0.2">
      <c r="A19" s="13" t="s">
        <v>39</v>
      </c>
      <c r="B19" s="16">
        <f t="shared" si="0"/>
        <v>0</v>
      </c>
      <c r="C19" s="16"/>
      <c r="D19" s="16"/>
      <c r="E19" s="16"/>
      <c r="F19" s="16"/>
      <c r="G19" s="16"/>
    </row>
    <row r="20" spans="1:8" ht="7.5" customHeight="1" x14ac:dyDescent="0.2">
      <c r="A20" s="13" t="s">
        <v>37</v>
      </c>
      <c r="B20" s="16">
        <f t="shared" si="0"/>
        <v>823439.3</v>
      </c>
      <c r="C20" s="16">
        <v>379175.7</v>
      </c>
      <c r="D20" s="16"/>
      <c r="E20" s="16">
        <v>399521.6</v>
      </c>
      <c r="F20" s="16">
        <v>44742</v>
      </c>
      <c r="G20" s="16"/>
      <c r="H20" s="5"/>
    </row>
    <row r="21" spans="1:8" ht="7.5" customHeight="1" x14ac:dyDescent="0.2">
      <c r="A21" s="13" t="s">
        <v>17</v>
      </c>
      <c r="B21" s="16">
        <f t="shared" si="0"/>
        <v>37484643.399999999</v>
      </c>
      <c r="C21" s="16">
        <v>30479158.800000001</v>
      </c>
      <c r="D21" s="16"/>
      <c r="E21" s="16">
        <v>3641299.3</v>
      </c>
      <c r="F21" s="16">
        <v>3364185.3</v>
      </c>
      <c r="G21" s="16"/>
      <c r="H21" s="5"/>
    </row>
    <row r="22" spans="1:8" ht="7.5" customHeight="1" x14ac:dyDescent="0.2">
      <c r="A22" s="13" t="s">
        <v>18</v>
      </c>
      <c r="B22" s="16">
        <f t="shared" si="0"/>
        <v>10226397.299999999</v>
      </c>
      <c r="C22" s="16">
        <v>30129.200000000001</v>
      </c>
      <c r="D22" s="16"/>
      <c r="E22" s="16">
        <v>9764092.5999999996</v>
      </c>
      <c r="F22" s="16">
        <v>432175.5</v>
      </c>
      <c r="G22" s="16"/>
      <c r="H22" s="5"/>
    </row>
    <row r="23" spans="1:8" ht="7.5" customHeight="1" x14ac:dyDescent="0.2">
      <c r="A23" s="13" t="s">
        <v>9</v>
      </c>
      <c r="B23" s="16">
        <f t="shared" si="0"/>
        <v>10982608.299999999</v>
      </c>
      <c r="C23" s="16">
        <v>848830.2</v>
      </c>
      <c r="D23" s="16"/>
      <c r="E23" s="16">
        <v>9006952.0999999996</v>
      </c>
      <c r="F23" s="16">
        <v>1126826</v>
      </c>
      <c r="G23" s="16"/>
      <c r="H23" s="5"/>
    </row>
    <row r="24" spans="1:8" ht="7.5" customHeight="1" x14ac:dyDescent="0.2">
      <c r="A24" s="13" t="s">
        <v>19</v>
      </c>
      <c r="B24" s="16">
        <f t="shared" si="0"/>
        <v>2514941.9</v>
      </c>
      <c r="C24" s="16">
        <v>894683.6</v>
      </c>
      <c r="D24" s="16"/>
      <c r="E24" s="16">
        <v>1349822.8</v>
      </c>
      <c r="F24" s="16">
        <v>270435.5</v>
      </c>
      <c r="G24" s="16"/>
      <c r="H24" s="5"/>
    </row>
    <row r="25" spans="1:8" ht="7.5" customHeight="1" x14ac:dyDescent="0.2">
      <c r="A25" s="13" t="s">
        <v>20</v>
      </c>
      <c r="B25" s="16">
        <f t="shared" si="0"/>
        <v>3176539.7</v>
      </c>
      <c r="C25" s="16">
        <v>3176539.7</v>
      </c>
      <c r="D25" s="16"/>
      <c r="E25" s="16"/>
      <c r="F25" s="16"/>
      <c r="G25" s="16"/>
      <c r="H25" s="5"/>
    </row>
    <row r="26" spans="1:8" ht="7.5" customHeight="1" x14ac:dyDescent="0.2">
      <c r="A26" s="13" t="s">
        <v>21</v>
      </c>
      <c r="B26" s="16">
        <f t="shared" si="0"/>
        <v>576950.20000000007</v>
      </c>
      <c r="C26" s="16">
        <v>129252.8</v>
      </c>
      <c r="D26" s="16"/>
      <c r="E26" s="16">
        <v>444211.6</v>
      </c>
      <c r="F26" s="16">
        <v>3485.8</v>
      </c>
      <c r="G26" s="16"/>
      <c r="H26" s="5"/>
    </row>
    <row r="27" spans="1:8" ht="7.5" customHeight="1" x14ac:dyDescent="0.2">
      <c r="A27" s="13" t="s">
        <v>22</v>
      </c>
      <c r="B27" s="16">
        <f t="shared" si="0"/>
        <v>52562.8</v>
      </c>
      <c r="C27" s="16">
        <v>50243.9</v>
      </c>
      <c r="D27" s="16"/>
      <c r="E27" s="16"/>
      <c r="F27" s="16">
        <v>2318.9</v>
      </c>
      <c r="G27" s="16"/>
      <c r="H27" s="5"/>
    </row>
    <row r="28" spans="1:8" ht="7.5" customHeight="1" x14ac:dyDescent="0.2">
      <c r="A28" s="13" t="s">
        <v>10</v>
      </c>
      <c r="B28" s="16">
        <f t="shared" si="0"/>
        <v>21726466.5</v>
      </c>
      <c r="C28" s="16">
        <v>6280679.0999999996</v>
      </c>
      <c r="D28" s="16"/>
      <c r="E28" s="16">
        <v>15442891.6</v>
      </c>
      <c r="F28" s="16">
        <v>2895.8</v>
      </c>
      <c r="G28" s="16"/>
      <c r="H28" s="5"/>
    </row>
    <row r="29" spans="1:8" ht="7.5" customHeight="1" x14ac:dyDescent="0.2">
      <c r="A29" s="13" t="s">
        <v>23</v>
      </c>
      <c r="B29" s="16">
        <f t="shared" si="0"/>
        <v>150553.5</v>
      </c>
      <c r="C29" s="16">
        <v>122752.6</v>
      </c>
      <c r="D29" s="16"/>
      <c r="E29" s="16">
        <v>27662.9</v>
      </c>
      <c r="F29" s="16">
        <v>138</v>
      </c>
      <c r="G29" s="16"/>
      <c r="H29" s="5"/>
    </row>
    <row r="30" spans="1:8" ht="7.5" customHeight="1" x14ac:dyDescent="0.2">
      <c r="A30" s="13" t="s">
        <v>24</v>
      </c>
      <c r="B30" s="16">
        <f t="shared" si="0"/>
        <v>-1456799.7000000002</v>
      </c>
      <c r="C30" s="16">
        <v>938374.7</v>
      </c>
      <c r="D30" s="16"/>
      <c r="E30" s="16">
        <v>-2807300</v>
      </c>
      <c r="F30" s="16">
        <v>412125.6</v>
      </c>
      <c r="G30" s="16"/>
      <c r="H30" s="5"/>
    </row>
    <row r="31" spans="1:8" ht="7.5" customHeight="1" x14ac:dyDescent="0.2">
      <c r="A31" s="13" t="s">
        <v>25</v>
      </c>
      <c r="B31" s="16">
        <f t="shared" si="0"/>
        <v>4708441.7</v>
      </c>
      <c r="C31" s="16">
        <v>677305.4</v>
      </c>
      <c r="D31" s="16"/>
      <c r="E31" s="16">
        <v>3578061.4</v>
      </c>
      <c r="F31" s="16">
        <v>453074.9</v>
      </c>
      <c r="G31" s="16"/>
      <c r="H31" s="5"/>
    </row>
    <row r="32" spans="1:8" ht="7.5" customHeight="1" x14ac:dyDescent="0.2">
      <c r="A32" s="13" t="s">
        <v>26</v>
      </c>
      <c r="B32" s="16">
        <f t="shared" si="0"/>
        <v>1112232.0999999999</v>
      </c>
      <c r="C32" s="16">
        <v>11821.4</v>
      </c>
      <c r="D32" s="16"/>
      <c r="E32" s="16">
        <v>1092911.7</v>
      </c>
      <c r="F32" s="16">
        <v>7499</v>
      </c>
      <c r="G32" s="16"/>
      <c r="H32" s="5"/>
    </row>
    <row r="33" spans="1:8" ht="7.5" customHeight="1" x14ac:dyDescent="0.2">
      <c r="A33" s="13" t="s">
        <v>11</v>
      </c>
      <c r="B33" s="16">
        <f t="shared" si="0"/>
        <v>43356283.5</v>
      </c>
      <c r="C33" s="16">
        <v>43356283.5</v>
      </c>
      <c r="D33" s="16"/>
      <c r="E33" s="16"/>
      <c r="F33" s="16"/>
      <c r="G33" s="16"/>
      <c r="H33" s="5"/>
    </row>
    <row r="34" spans="1:8" ht="7.5" customHeight="1" x14ac:dyDescent="0.2">
      <c r="A34" s="13" t="s">
        <v>27</v>
      </c>
      <c r="B34" s="16">
        <f t="shared" si="0"/>
        <v>28818.400000000001</v>
      </c>
      <c r="C34" s="16">
        <v>26988.400000000001</v>
      </c>
      <c r="D34" s="16"/>
      <c r="E34" s="16"/>
      <c r="F34" s="16">
        <v>1830</v>
      </c>
      <c r="G34" s="16"/>
      <c r="H34" s="5"/>
    </row>
    <row r="35" spans="1:8" ht="7.5" customHeight="1" x14ac:dyDescent="0.2">
      <c r="A35" s="13" t="s">
        <v>28</v>
      </c>
      <c r="B35" s="16">
        <f t="shared" si="0"/>
        <v>152648.79999999999</v>
      </c>
      <c r="C35" s="16">
        <v>152648.79999999999</v>
      </c>
      <c r="D35" s="16"/>
      <c r="E35" s="16"/>
      <c r="F35" s="16"/>
      <c r="G35" s="16"/>
      <c r="H35" s="5"/>
    </row>
    <row r="36" spans="1:8" ht="7.5" customHeight="1" x14ac:dyDescent="0.2">
      <c r="A36" s="13" t="s">
        <v>29</v>
      </c>
      <c r="B36" s="16">
        <f t="shared" si="0"/>
        <v>122672.4</v>
      </c>
      <c r="C36" s="16">
        <v>122672.4</v>
      </c>
      <c r="D36" s="16"/>
      <c r="E36" s="16"/>
      <c r="F36" s="16"/>
      <c r="G36" s="16"/>
      <c r="H36" s="5"/>
    </row>
    <row r="37" spans="1:8" ht="7.5" customHeight="1" x14ac:dyDescent="0.2">
      <c r="A37" s="13" t="s">
        <v>30</v>
      </c>
      <c r="B37" s="16">
        <f t="shared" si="0"/>
        <v>844875.3</v>
      </c>
      <c r="C37" s="16">
        <v>844875.3</v>
      </c>
      <c r="D37" s="16"/>
      <c r="E37" s="16"/>
      <c r="F37" s="16"/>
      <c r="G37" s="16"/>
      <c r="H37" s="5"/>
    </row>
    <row r="38" spans="1:8" ht="7.5" customHeight="1" x14ac:dyDescent="0.2">
      <c r="A38" s="13" t="s">
        <v>31</v>
      </c>
      <c r="B38" s="16">
        <f t="shared" si="0"/>
        <v>2971.5</v>
      </c>
      <c r="C38" s="16">
        <v>2971.5</v>
      </c>
      <c r="D38" s="16"/>
      <c r="E38" s="16"/>
      <c r="F38" s="16"/>
      <c r="G38" s="16"/>
      <c r="H38" s="5"/>
    </row>
    <row r="39" spans="1:8" ht="7.5" customHeight="1" x14ac:dyDescent="0.2">
      <c r="A39" s="13" t="s">
        <v>32</v>
      </c>
      <c r="B39" s="16">
        <f t="shared" si="0"/>
        <v>1572468.5</v>
      </c>
      <c r="C39" s="16"/>
      <c r="D39" s="16"/>
      <c r="E39" s="16">
        <v>1306024.1000000001</v>
      </c>
      <c r="F39" s="16">
        <v>266444.40000000002</v>
      </c>
      <c r="G39" s="16"/>
      <c r="H39" s="5"/>
    </row>
    <row r="40" spans="1:8" s="26" customFormat="1" ht="7.5" customHeight="1" x14ac:dyDescent="0.25">
      <c r="A40" s="24" t="s">
        <v>57</v>
      </c>
      <c r="B40" s="25">
        <f>SUM(C40:F40)</f>
        <v>39099.4</v>
      </c>
      <c r="C40" s="25">
        <v>39099.4</v>
      </c>
      <c r="D40" s="25"/>
      <c r="E40" s="25"/>
      <c r="F40" s="25"/>
      <c r="G40" s="25"/>
      <c r="H40" s="27"/>
    </row>
    <row r="41" spans="1:8" s="26" customFormat="1" ht="11.25" customHeight="1" x14ac:dyDescent="0.25">
      <c r="A41" s="24" t="s">
        <v>56</v>
      </c>
      <c r="B41" s="25">
        <f>SUM(G41)</f>
        <v>133979293.60000001</v>
      </c>
      <c r="C41" s="25"/>
      <c r="D41" s="25"/>
      <c r="E41" s="25"/>
      <c r="F41" s="25"/>
      <c r="G41" s="25">
        <f>SUM(G42:G50)</f>
        <v>133979293.60000001</v>
      </c>
    </row>
    <row r="42" spans="1:8" ht="7.5" customHeight="1" x14ac:dyDescent="0.2">
      <c r="A42" s="13" t="s">
        <v>9</v>
      </c>
      <c r="B42" s="16">
        <f t="shared" ref="B42:B46" si="1">SUM(G42)</f>
        <v>3391713.1</v>
      </c>
      <c r="C42" s="16"/>
      <c r="D42" s="16"/>
      <c r="E42" s="16"/>
      <c r="F42" s="16"/>
      <c r="G42" s="16">
        <v>3391713.1</v>
      </c>
    </row>
    <row r="43" spans="1:8" ht="7.5" customHeight="1" x14ac:dyDescent="0.2">
      <c r="A43" s="13" t="s">
        <v>10</v>
      </c>
      <c r="B43" s="16">
        <f t="shared" si="1"/>
        <v>4203533</v>
      </c>
      <c r="C43" s="16"/>
      <c r="D43" s="16"/>
      <c r="E43" s="16"/>
      <c r="F43" s="16"/>
      <c r="G43" s="16">
        <v>4203533</v>
      </c>
    </row>
    <row r="44" spans="1:8" ht="7.5" customHeight="1" x14ac:dyDescent="0.2">
      <c r="A44" s="13" t="s">
        <v>17</v>
      </c>
      <c r="B44" s="16">
        <f t="shared" si="1"/>
        <v>4159572</v>
      </c>
      <c r="C44" s="16"/>
      <c r="D44" s="16"/>
      <c r="E44" s="16"/>
      <c r="F44" s="16"/>
      <c r="G44" s="16">
        <v>4159572</v>
      </c>
    </row>
    <row r="45" spans="1:8" ht="7.5" customHeight="1" x14ac:dyDescent="0.2">
      <c r="A45" s="13" t="s">
        <v>30</v>
      </c>
      <c r="B45" s="16">
        <f t="shared" si="1"/>
        <v>67471</v>
      </c>
      <c r="C45" s="16"/>
      <c r="D45" s="16"/>
      <c r="E45" s="16"/>
      <c r="F45" s="16"/>
      <c r="G45" s="16">
        <v>67471</v>
      </c>
    </row>
    <row r="46" spans="1:8" ht="7.5" customHeight="1" x14ac:dyDescent="0.2">
      <c r="A46" s="13" t="s">
        <v>11</v>
      </c>
      <c r="B46" s="16">
        <f t="shared" si="1"/>
        <v>30834967.600000001</v>
      </c>
      <c r="C46" s="16"/>
      <c r="D46" s="16"/>
      <c r="E46" s="16"/>
      <c r="F46" s="16"/>
      <c r="G46" s="16">
        <v>30834967.600000001</v>
      </c>
    </row>
    <row r="47" spans="1:8" ht="7.5" customHeight="1" x14ac:dyDescent="0.2">
      <c r="A47" s="13" t="s">
        <v>38</v>
      </c>
      <c r="B47" s="16"/>
      <c r="C47" s="16"/>
      <c r="D47" s="16"/>
      <c r="E47" s="16"/>
      <c r="F47" s="16"/>
      <c r="G47" s="16"/>
    </row>
    <row r="48" spans="1:8" ht="7.5" customHeight="1" x14ac:dyDescent="0.2">
      <c r="A48" s="13" t="s">
        <v>42</v>
      </c>
      <c r="B48" s="16">
        <f t="shared" ref="B48" si="2">SUM(G48)</f>
        <v>91212036.900000006</v>
      </c>
      <c r="C48" s="16"/>
      <c r="D48" s="16"/>
      <c r="E48" s="16"/>
      <c r="F48" s="16"/>
      <c r="G48" s="16">
        <v>91212036.900000006</v>
      </c>
    </row>
    <row r="49" spans="1:8" ht="7.5" customHeight="1" x14ac:dyDescent="0.2">
      <c r="A49" s="13" t="s">
        <v>59</v>
      </c>
      <c r="B49" s="16"/>
      <c r="C49" s="16"/>
      <c r="D49" s="16"/>
      <c r="E49" s="16"/>
      <c r="F49" s="16"/>
      <c r="G49" s="16"/>
    </row>
    <row r="50" spans="1:8" ht="7.5" customHeight="1" x14ac:dyDescent="0.2">
      <c r="A50" s="13" t="s">
        <v>60</v>
      </c>
      <c r="B50" s="16">
        <f t="shared" ref="B50" si="3">SUM(G50)</f>
        <v>110000</v>
      </c>
      <c r="C50" s="17"/>
      <c r="D50" s="17"/>
      <c r="E50" s="17"/>
      <c r="F50" s="17"/>
      <c r="G50" s="16">
        <v>110000</v>
      </c>
    </row>
    <row r="51" spans="1:8" s="26" customFormat="1" ht="9.6" customHeight="1" x14ac:dyDescent="0.25">
      <c r="A51" s="24" t="s">
        <v>52</v>
      </c>
      <c r="B51" s="25">
        <f>SUM(D51)</f>
        <v>106974885</v>
      </c>
      <c r="C51" s="25"/>
      <c r="D51" s="25">
        <f>SUM(D52:D57)+0.1</f>
        <v>106974885</v>
      </c>
      <c r="E51" s="25"/>
      <c r="F51" s="25"/>
      <c r="G51" s="25"/>
      <c r="H51" s="27"/>
    </row>
    <row r="52" spans="1:8" ht="7.5" customHeight="1" x14ac:dyDescent="0.2">
      <c r="A52" s="13" t="s">
        <v>33</v>
      </c>
      <c r="B52" s="16">
        <f t="shared" ref="B52:B57" si="4">SUM(D52)</f>
        <v>2141868.2000000002</v>
      </c>
      <c r="C52" s="16"/>
      <c r="D52" s="16">
        <v>2141868.2000000002</v>
      </c>
      <c r="E52" s="16"/>
      <c r="F52" s="16"/>
      <c r="G52" s="16"/>
      <c r="H52" s="5"/>
    </row>
    <row r="53" spans="1:8" ht="7.5" customHeight="1" x14ac:dyDescent="0.2">
      <c r="A53" s="13" t="s">
        <v>40</v>
      </c>
      <c r="B53" s="16"/>
      <c r="C53" s="16"/>
      <c r="D53" s="16"/>
      <c r="E53" s="16"/>
      <c r="F53" s="16"/>
      <c r="G53" s="16"/>
      <c r="H53" s="5"/>
    </row>
    <row r="54" spans="1:8" ht="7.5" customHeight="1" x14ac:dyDescent="0.2">
      <c r="A54" s="13" t="s">
        <v>41</v>
      </c>
      <c r="B54" s="16">
        <f t="shared" si="4"/>
        <v>4240046.9000000004</v>
      </c>
      <c r="C54" s="16"/>
      <c r="D54" s="16">
        <v>4240046.9000000004</v>
      </c>
      <c r="E54" s="16"/>
      <c r="F54" s="16"/>
      <c r="G54" s="16"/>
      <c r="H54" s="5"/>
    </row>
    <row r="55" spans="1:8" ht="7.5" customHeight="1" x14ac:dyDescent="0.2">
      <c r="A55" s="13" t="s">
        <v>34</v>
      </c>
      <c r="B55" s="16">
        <f t="shared" si="4"/>
        <v>3857450</v>
      </c>
      <c r="C55" s="16"/>
      <c r="D55" s="16">
        <v>3857450</v>
      </c>
      <c r="E55" s="16"/>
      <c r="F55" s="16"/>
      <c r="G55" s="16"/>
      <c r="H55" s="5"/>
    </row>
    <row r="56" spans="1:8" ht="7.5" customHeight="1" x14ac:dyDescent="0.2">
      <c r="A56" s="13" t="s">
        <v>35</v>
      </c>
      <c r="B56" s="16">
        <f t="shared" si="4"/>
        <v>26733653.100000001</v>
      </c>
      <c r="C56" s="16"/>
      <c r="D56" s="16">
        <v>26733653.100000001</v>
      </c>
      <c r="E56" s="16"/>
      <c r="F56" s="16"/>
      <c r="G56" s="16"/>
      <c r="H56" s="5"/>
    </row>
    <row r="57" spans="1:8" ht="7.5" customHeight="1" x14ac:dyDescent="0.2">
      <c r="A57" s="13" t="s">
        <v>36</v>
      </c>
      <c r="B57" s="16">
        <f t="shared" si="4"/>
        <v>70001866.700000003</v>
      </c>
      <c r="C57" s="16"/>
      <c r="D57" s="16">
        <v>70001866.700000003</v>
      </c>
      <c r="E57" s="16"/>
      <c r="F57" s="16"/>
      <c r="G57" s="16"/>
      <c r="H57" s="5"/>
    </row>
    <row r="58" spans="1:8" ht="2.25" customHeight="1" x14ac:dyDescent="0.2">
      <c r="A58" s="14"/>
      <c r="B58" s="18"/>
      <c r="C58" s="18"/>
      <c r="D58" s="18"/>
      <c r="E58" s="18"/>
      <c r="F58" s="18"/>
      <c r="G58" s="18"/>
      <c r="H58" s="5"/>
    </row>
    <row r="59" spans="1:8" ht="2.25" customHeight="1" x14ac:dyDescent="0.2">
      <c r="A59" s="15"/>
      <c r="B59" s="6"/>
      <c r="C59" s="6"/>
      <c r="D59" s="6"/>
      <c r="E59" s="6"/>
      <c r="F59" s="6"/>
      <c r="G59" s="6"/>
    </row>
    <row r="60" spans="1:8" s="12" customFormat="1" ht="7.5" customHeight="1" x14ac:dyDescent="0.15">
      <c r="A60" s="11" t="s">
        <v>43</v>
      </c>
    </row>
    <row r="61" spans="1:8" s="12" customFormat="1" ht="7.5" customHeight="1" x14ac:dyDescent="0.15">
      <c r="A61" s="11" t="s">
        <v>53</v>
      </c>
    </row>
    <row r="62" spans="1:8" s="12" customFormat="1" ht="7.5" customHeight="1" x14ac:dyDescent="0.15">
      <c r="A62" s="11" t="s">
        <v>44</v>
      </c>
    </row>
    <row r="63" spans="1:8" s="12" customFormat="1" ht="7.5" customHeight="1" x14ac:dyDescent="0.15">
      <c r="A63" s="11" t="s">
        <v>61</v>
      </c>
    </row>
    <row r="64" spans="1:8" s="12" customFormat="1" ht="7.5" customHeight="1" x14ac:dyDescent="0.15">
      <c r="A64" s="11" t="s">
        <v>62</v>
      </c>
    </row>
    <row r="65" spans="1:1" s="12" customFormat="1" ht="7.5" customHeight="1" x14ac:dyDescent="0.15">
      <c r="A65" s="11" t="s">
        <v>48</v>
      </c>
    </row>
    <row r="66" spans="1:1" s="12" customFormat="1" ht="7.5" customHeight="1" x14ac:dyDescent="0.15">
      <c r="A66" s="11" t="s">
        <v>64</v>
      </c>
    </row>
    <row r="67" spans="1:1" s="12" customFormat="1" ht="7.5" customHeight="1" x14ac:dyDescent="0.15">
      <c r="A67" s="11" t="s">
        <v>63</v>
      </c>
    </row>
    <row r="68" spans="1:1" s="12" customFormat="1" ht="7.5" customHeight="1" x14ac:dyDescent="0.15">
      <c r="A68" s="11" t="s">
        <v>66</v>
      </c>
    </row>
    <row r="69" spans="1:1" s="12" customFormat="1" ht="7.5" customHeight="1" x14ac:dyDescent="0.15">
      <c r="A69" s="11" t="s">
        <v>65</v>
      </c>
    </row>
    <row r="70" spans="1:1" x14ac:dyDescent="0.2">
      <c r="A70" s="7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P401</vt:lpstr>
      <vt:lpstr>'P401'!Área_de_impresión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2014-08-18T22:16:44Z</cp:lastPrinted>
  <dcterms:created xsi:type="dcterms:W3CDTF">2007-01-26T18:02:12Z</dcterms:created>
  <dcterms:modified xsi:type="dcterms:W3CDTF">2014-08-20T16:27:37Z</dcterms:modified>
</cp:coreProperties>
</file>