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20" windowWidth="11595" windowHeight="5130"/>
  </bookViews>
  <sheets>
    <sheet name="P590" sheetId="5" r:id="rId1"/>
  </sheets>
  <definedNames>
    <definedName name="_xlnm.Print_Area" localSheetId="0">'P590'!$A$1:$H$53</definedName>
  </definedNames>
  <calcPr calcId="145621"/>
</workbook>
</file>

<file path=xl/calcChain.xml><?xml version="1.0" encoding="utf-8"?>
<calcChain xmlns="http://schemas.openxmlformats.org/spreadsheetml/2006/main">
  <c r="N8" i="5" l="1"/>
  <c r="N7" i="5" s="1"/>
  <c r="C8" i="5" l="1"/>
  <c r="C7" i="5" s="1"/>
  <c r="F8" i="5"/>
  <c r="F7" i="5" s="1"/>
  <c r="H8" i="5"/>
  <c r="H7" i="5" s="1"/>
  <c r="L44" i="5"/>
  <c r="I8" i="5"/>
  <c r="I7" i="5" s="1"/>
  <c r="E8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J41" i="5" s="1"/>
  <c r="D42" i="5"/>
  <c r="D43" i="5"/>
  <c r="J43" i="5" s="1"/>
  <c r="D9" i="5"/>
  <c r="J9" i="5" l="1"/>
  <c r="G9" i="5"/>
  <c r="G42" i="5"/>
  <c r="B42" i="5" s="1"/>
  <c r="J40" i="5"/>
  <c r="G40" i="5"/>
  <c r="J38" i="5"/>
  <c r="G38" i="5"/>
  <c r="G36" i="5"/>
  <c r="B36" i="5" s="1"/>
  <c r="G34" i="5"/>
  <c r="B34" i="5" s="1"/>
  <c r="J32" i="5"/>
  <c r="G32" i="5"/>
  <c r="J30" i="5"/>
  <c r="G30" i="5"/>
  <c r="G28" i="5"/>
  <c r="B28" i="5" s="1"/>
  <c r="G26" i="5"/>
  <c r="B26" i="5" s="1"/>
  <c r="J24" i="5"/>
  <c r="G24" i="5"/>
  <c r="J22" i="5"/>
  <c r="G22" i="5"/>
  <c r="G20" i="5"/>
  <c r="B20" i="5" s="1"/>
  <c r="G18" i="5"/>
  <c r="B18" i="5" s="1"/>
  <c r="J16" i="5"/>
  <c r="G16" i="5"/>
  <c r="J14" i="5"/>
  <c r="G14" i="5"/>
  <c r="G12" i="5"/>
  <c r="B12" i="5" s="1"/>
  <c r="G10" i="5"/>
  <c r="B10" i="5" s="1"/>
  <c r="G39" i="5"/>
  <c r="B39" i="5" s="1"/>
  <c r="G37" i="5"/>
  <c r="B37" i="5" s="1"/>
  <c r="J35" i="5"/>
  <c r="G35" i="5"/>
  <c r="J33" i="5"/>
  <c r="G33" i="5"/>
  <c r="G31" i="5"/>
  <c r="B31" i="5" s="1"/>
  <c r="G29" i="5"/>
  <c r="B29" i="5" s="1"/>
  <c r="J27" i="5"/>
  <c r="G27" i="5"/>
  <c r="J25" i="5"/>
  <c r="G25" i="5"/>
  <c r="G23" i="5"/>
  <c r="B23" i="5" s="1"/>
  <c r="G21" i="5"/>
  <c r="B21" i="5" s="1"/>
  <c r="J19" i="5"/>
  <c r="G19" i="5"/>
  <c r="J17" i="5"/>
  <c r="K17" i="5" s="1"/>
  <c r="L17" i="5" s="1"/>
  <c r="G17" i="5"/>
  <c r="G15" i="5"/>
  <c r="B15" i="5" s="1"/>
  <c r="G13" i="5"/>
  <c r="B13" i="5" s="1"/>
  <c r="J11" i="5"/>
  <c r="G11" i="5"/>
  <c r="D8" i="5"/>
  <c r="K9" i="5"/>
  <c r="L9" i="5" s="1"/>
  <c r="K43" i="5"/>
  <c r="L43" i="5" s="1"/>
  <c r="K41" i="5"/>
  <c r="L41" i="5" s="1"/>
  <c r="K40" i="5"/>
  <c r="L40" i="5" s="1"/>
  <c r="K38" i="5"/>
  <c r="L38" i="5" s="1"/>
  <c r="K35" i="5"/>
  <c r="L35" i="5" s="1"/>
  <c r="K33" i="5"/>
  <c r="L33" i="5" s="1"/>
  <c r="K32" i="5"/>
  <c r="L32" i="5" s="1"/>
  <c r="K30" i="5"/>
  <c r="L30" i="5" s="1"/>
  <c r="K27" i="5"/>
  <c r="L27" i="5" s="1"/>
  <c r="K25" i="5"/>
  <c r="L25" i="5" s="1"/>
  <c r="K24" i="5"/>
  <c r="L24" i="5" s="1"/>
  <c r="K22" i="5"/>
  <c r="L22" i="5" s="1"/>
  <c r="K19" i="5"/>
  <c r="L19" i="5" s="1"/>
  <c r="K16" i="5"/>
  <c r="L16" i="5" s="1"/>
  <c r="K14" i="5"/>
  <c r="L14" i="5" s="1"/>
  <c r="K11" i="5"/>
  <c r="L11" i="5" s="1"/>
  <c r="B43" i="5"/>
  <c r="B41" i="5"/>
  <c r="B40" i="5"/>
  <c r="B38" i="5"/>
  <c r="B35" i="5"/>
  <c r="B33" i="5"/>
  <c r="B32" i="5"/>
  <c r="B30" i="5"/>
  <c r="B27" i="5"/>
  <c r="B25" i="5"/>
  <c r="B24" i="5"/>
  <c r="B22" i="5"/>
  <c r="B19" i="5"/>
  <c r="B17" i="5"/>
  <c r="B16" i="5"/>
  <c r="B14" i="5"/>
  <c r="B11" i="5"/>
  <c r="J42" i="5"/>
  <c r="J39" i="5"/>
  <c r="J37" i="5"/>
  <c r="J36" i="5"/>
  <c r="J34" i="5"/>
  <c r="J31" i="5"/>
  <c r="J29" i="5"/>
  <c r="J28" i="5"/>
  <c r="J26" i="5"/>
  <c r="J23" i="5"/>
  <c r="J21" i="5"/>
  <c r="J20" i="5"/>
  <c r="J18" i="5"/>
  <c r="J15" i="5"/>
  <c r="J13" i="5"/>
  <c r="J12" i="5"/>
  <c r="J10" i="5"/>
  <c r="E7" i="5"/>
  <c r="D7" i="5" s="1"/>
  <c r="B9" i="5"/>
  <c r="G8" i="5" l="1"/>
  <c r="K12" i="5"/>
  <c r="L12" i="5" s="1"/>
  <c r="K15" i="5"/>
  <c r="L15" i="5" s="1"/>
  <c r="K18" i="5"/>
  <c r="L18" i="5" s="1"/>
  <c r="K21" i="5"/>
  <c r="L21" i="5" s="1"/>
  <c r="K28" i="5"/>
  <c r="L28" i="5" s="1"/>
  <c r="K31" i="5"/>
  <c r="L31" i="5" s="1"/>
  <c r="K34" i="5"/>
  <c r="L34" i="5" s="1"/>
  <c r="K37" i="5"/>
  <c r="L37" i="5" s="1"/>
  <c r="J8" i="5"/>
  <c r="K10" i="5"/>
  <c r="L10" i="5" s="1"/>
  <c r="K13" i="5"/>
  <c r="L13" i="5" s="1"/>
  <c r="K20" i="5"/>
  <c r="L20" i="5" s="1"/>
  <c r="K23" i="5"/>
  <c r="L23" i="5" s="1"/>
  <c r="K26" i="5"/>
  <c r="L26" i="5" s="1"/>
  <c r="K29" i="5"/>
  <c r="L29" i="5" s="1"/>
  <c r="K36" i="5"/>
  <c r="L36" i="5" s="1"/>
  <c r="K39" i="5"/>
  <c r="L39" i="5" s="1"/>
  <c r="K42" i="5"/>
  <c r="L42" i="5" s="1"/>
  <c r="G7" i="5" l="1"/>
  <c r="B7" i="5" s="1"/>
  <c r="B8" i="5"/>
  <c r="K8" i="5"/>
  <c r="K7" i="5" s="1"/>
  <c r="J7" i="5"/>
  <c r="L8" i="5" l="1"/>
  <c r="L7" i="5"/>
</calcChain>
</file>

<file path=xl/sharedStrings.xml><?xml version="1.0" encoding="utf-8"?>
<sst xmlns="http://schemas.openxmlformats.org/spreadsheetml/2006/main" count="58" uniqueCount="57">
  <si>
    <t>(Miles de pesos)</t>
  </si>
  <si>
    <t>Entidad Federativa</t>
  </si>
  <si>
    <t>Entidades de control presupuestario directo</t>
  </si>
  <si>
    <t xml:space="preserve"> En el país</t>
  </si>
  <si>
    <t xml:space="preserve">  Aguascalientes</t>
  </si>
  <si>
    <t xml:space="preserve">  Baja California </t>
  </si>
  <si>
    <t xml:space="preserve">  Baja California Sur</t>
  </si>
  <si>
    <t xml:space="preserve">  Campeche</t>
  </si>
  <si>
    <t xml:space="preserve">  Coahuila</t>
  </si>
  <si>
    <t xml:space="preserve">  Colima</t>
  </si>
  <si>
    <t xml:space="preserve">  Chiapas</t>
  </si>
  <si>
    <t xml:space="preserve">  Chihuahua</t>
  </si>
  <si>
    <t xml:space="preserve">  Distrito Federal</t>
  </si>
  <si>
    <t xml:space="preserve">  Durango</t>
  </si>
  <si>
    <t xml:space="preserve">  Guanajuato</t>
  </si>
  <si>
    <t xml:space="preserve">  Guerrero</t>
  </si>
  <si>
    <t xml:space="preserve">  Hidalgo</t>
  </si>
  <si>
    <t xml:space="preserve">  Jalisco</t>
  </si>
  <si>
    <t xml:space="preserve">  México</t>
  </si>
  <si>
    <t xml:space="preserve">  Michoacán</t>
  </si>
  <si>
    <t xml:space="preserve">  Morelos</t>
  </si>
  <si>
    <t xml:space="preserve">  Nayarit</t>
  </si>
  <si>
    <t xml:space="preserve">  Nuevo León</t>
  </si>
  <si>
    <t xml:space="preserve">  Oaxaca</t>
  </si>
  <si>
    <t xml:space="preserve">  Puebla</t>
  </si>
  <si>
    <t xml:space="preserve">  Querétaro</t>
  </si>
  <si>
    <t xml:space="preserve">  Quintana Roo</t>
  </si>
  <si>
    <t xml:space="preserve">  San Luis Potosí</t>
  </si>
  <si>
    <t xml:space="preserve">  Sinaloa</t>
  </si>
  <si>
    <t xml:space="preserve">  Sonora</t>
  </si>
  <si>
    <t xml:space="preserve">  Tabasco</t>
  </si>
  <si>
    <t xml:space="preserve">  Tamaulipas</t>
  </si>
  <si>
    <t xml:space="preserve">  Tlaxcala</t>
  </si>
  <si>
    <t xml:space="preserve">  Veracruz</t>
  </si>
  <si>
    <t xml:space="preserve">  Yucatán</t>
  </si>
  <si>
    <t xml:space="preserve">  Zacatecas</t>
  </si>
  <si>
    <t>En el extranjero</t>
  </si>
  <si>
    <t>Total</t>
  </si>
  <si>
    <t>3/ Se refiere a recursos propios.</t>
  </si>
  <si>
    <t>No distribuible</t>
  </si>
  <si>
    <t>geográficamente</t>
  </si>
  <si>
    <t>Gobierno
 Federal</t>
  </si>
  <si>
    <t>Gobiernos de entidades federativas y municipios</t>
  </si>
  <si>
    <t>5/ Se refiere a los recursos fiscales transferidos a los gobiernos estatales y municipales.</t>
  </si>
  <si>
    <t>Entidades de 
control presupuestario indirecto</t>
  </si>
  <si>
    <t xml:space="preserve">Total </t>
  </si>
  <si>
    <t>Amortización de
PIDIREGAS</t>
  </si>
  <si>
    <t>Inversión física sin amortización de PIDIREGAS</t>
  </si>
  <si>
    <t>1/ Se excluyen las aportaciones al ISSSTE. La suma de los parciales puede no coincidir con los totales debido al redondeo de las cifras.</t>
  </si>
  <si>
    <t xml:space="preserve">               </t>
  </si>
  <si>
    <t>2/ Se refiere a su gasto directo financiado con recursos fiscales, así como con recursos provenientes del BID-BIRF y otros financiamientos externos, y Contraparte Nacional.</t>
  </si>
  <si>
    <t xml:space="preserve">4/ Incluye la inversión financiada con apoyos fiscales del Gobierno Federal, BID-BIRF y otros financiamientos externos, Contraparte Nacional, recursos propios, créditos y cooperaciones.  </t>
  </si>
  <si>
    <t>Inversión física federal ejercida por entidad federativa</t>
  </si>
  <si>
    <t>(Continuación)</t>
  </si>
  <si>
    <t>Fuente: Secretaría de Hacienda y Crédito Público, Unidad de Contabilidad Gubernamental con base en datos proporcionados por las dependencias y entidades públicas, las cuales determi-</t>
  </si>
  <si>
    <t xml:space="preserve">              nan los criterios de distribución del gasto en inversión física por entidad federativa.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</si>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</sst>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___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oberana Sans Light"/>
      <family val="3"/>
    </font>
    <font>
      <sz val="6.5"/>
      <name val="Soberana Sans Light"/>
      <family val="3"/>
    </font>
    <font>
      <sz val="6"/>
      <name val="Soberana Sans Light"/>
      <family val="3"/>
    </font>
    <font>
      <sz val="7"/>
      <name val="Soberana Sans Light"/>
      <family val="3"/>
    </font>
    <font>
      <b/>
      <sz val="8.5"/>
      <name val="Soberana Sans Light"/>
      <family val="3"/>
    </font>
    <font>
      <sz val="5.5"/>
      <name val="Soberana Sans Light"/>
      <family val="3"/>
    </font>
    <font>
      <b/>
      <sz val="5.5"/>
      <name val="Soberana Sans Light"/>
      <family val="3"/>
    </font>
    <font>
      <b/>
      <sz val="6.5"/>
      <name val="Soberana Sans Light"/>
      <family val="3"/>
    </font>
    <font>
      <b/>
      <sz val="10"/>
      <name val="Soberana Sans Light"/>
      <family val="3"/>
    </font>
    <font>
      <b/>
      <sz val="6"/>
      <name val="Soberana Sans Light"/>
      <family val="3"/>
    </font>
    <font>
      <b/>
      <sz val="5"/>
      <name val="Soberana Sans Light"/>
      <family val="3"/>
    </font>
    <font>
      <sz val="5"/>
      <name val="Soberana Sans Ligh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165" fontId="4" fillId="0" borderId="0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3" fillId="0" borderId="0" xfId="0" applyNumberFormat="1" applyFont="1"/>
    <xf numFmtId="164" fontId="4" fillId="0" borderId="0" xfId="0" applyNumberFormat="1" applyFont="1"/>
    <xf numFmtId="0" fontId="3" fillId="0" borderId="0" xfId="0" applyFont="1" applyBorder="1"/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justify" vertical="center"/>
    </xf>
    <xf numFmtId="0" fontId="9" fillId="2" borderId="3" xfId="1" applyFont="1" applyFill="1" applyBorder="1" applyAlignment="1">
      <alignment horizontal="left" vertical="justify"/>
    </xf>
    <xf numFmtId="0" fontId="8" fillId="2" borderId="1" xfId="1" applyFont="1" applyFill="1" applyBorder="1" applyAlignment="1">
      <alignment horizontal="justify" vertical="center"/>
    </xf>
    <xf numFmtId="0" fontId="8" fillId="0" borderId="0" xfId="1" applyFont="1" applyFill="1" applyBorder="1" applyAlignment="1">
      <alignment horizontal="justify" vertical="center"/>
    </xf>
    <xf numFmtId="0" fontId="8" fillId="0" borderId="0" xfId="0" applyFont="1" applyAlignment="1">
      <alignment vertical="center"/>
    </xf>
    <xf numFmtId="0" fontId="9" fillId="2" borderId="2" xfId="1" applyFont="1" applyFill="1" applyBorder="1" applyAlignment="1">
      <alignment horizontal="justify" vertical="center"/>
    </xf>
    <xf numFmtId="165" fontId="10" fillId="0" borderId="0" xfId="0" applyNumberFormat="1" applyFont="1" applyBorder="1" applyAlignment="1">
      <alignment horizontal="right" vertical="center"/>
    </xf>
    <xf numFmtId="165" fontId="11" fillId="0" borderId="0" xfId="0" applyNumberFormat="1" applyFont="1"/>
    <xf numFmtId="0" fontId="11" fillId="0" borderId="0" xfId="0" applyFont="1"/>
    <xf numFmtId="165" fontId="10" fillId="0" borderId="4" xfId="0" applyNumberFormat="1" applyFont="1" applyBorder="1" applyAlignment="1">
      <alignment horizontal="right" vertical="center"/>
    </xf>
    <xf numFmtId="0" fontId="9" fillId="2" borderId="3" xfId="1" applyFont="1" applyFill="1" applyBorder="1" applyAlignment="1">
      <alignment horizontal="justify" vertical="center"/>
    </xf>
    <xf numFmtId="0" fontId="8" fillId="2" borderId="3" xfId="1" applyFont="1" applyFill="1" applyBorder="1" applyAlignment="1">
      <alignment horizontal="justify"/>
    </xf>
    <xf numFmtId="165" fontId="4" fillId="0" borderId="0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4" fontId="4" fillId="0" borderId="0" xfId="0" applyNumberFormat="1" applyFont="1" applyAlignment="1"/>
    <xf numFmtId="165" fontId="3" fillId="0" borderId="0" xfId="0" applyNumberFormat="1" applyFont="1" applyAlignment="1"/>
    <xf numFmtId="0" fontId="3" fillId="0" borderId="0" xfId="0" applyFont="1" applyAlignment="1"/>
    <xf numFmtId="0" fontId="9" fillId="2" borderId="3" xfId="1" applyFont="1" applyFill="1" applyBorder="1" applyAlignment="1">
      <alignment horizontal="justify"/>
    </xf>
    <xf numFmtId="165" fontId="10" fillId="0" borderId="0" xfId="0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164" fontId="10" fillId="0" borderId="0" xfId="0" applyNumberFormat="1" applyFont="1" applyAlignment="1"/>
    <xf numFmtId="165" fontId="11" fillId="0" borderId="0" xfId="0" applyNumberFormat="1" applyFont="1" applyAlignment="1"/>
    <xf numFmtId="0" fontId="11" fillId="0" borderId="0" xfId="0" applyFont="1" applyAlignment="1"/>
    <xf numFmtId="164" fontId="10" fillId="0" borderId="0" xfId="0" applyNumberFormat="1" applyFont="1"/>
    <xf numFmtId="0" fontId="9" fillId="2" borderId="3" xfId="1" applyFont="1" applyFill="1" applyBorder="1" applyAlignment="1">
      <alignment horizontal="left"/>
    </xf>
    <xf numFmtId="164" fontId="13" fillId="0" borderId="2" xfId="0" applyNumberFormat="1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 vertical="center"/>
    </xf>
    <xf numFmtId="164" fontId="14" fillId="0" borderId="3" xfId="0" applyNumberFormat="1" applyFont="1" applyBorder="1" applyAlignment="1"/>
    <xf numFmtId="164" fontId="14" fillId="0" borderId="1" xfId="0" applyNumberFormat="1" applyFont="1" applyBorder="1"/>
    <xf numFmtId="0" fontId="7" fillId="0" borderId="0" xfId="0" applyFont="1" applyAlignment="1">
      <alignment horizontal="left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5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1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/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/>
  </cellXfs>
  <cellStyles count="2">
    <cellStyle name="Normal" xfId="0" builtinId="0"/>
    <cellStyle name="Normal_gasto programabl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142875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723900" y="1333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EurekaSans-Bold"/>
            </a:rPr>
            <a:t>1/</a:t>
          </a:r>
        </a:p>
      </xdr:txBody>
    </xdr:sp>
    <xdr:clientData/>
  </xdr:twoCellAnchor>
  <xdr:twoCellAnchor>
    <xdr:from>
      <xdr:col>1</xdr:col>
      <xdr:colOff>0</xdr:colOff>
      <xdr:row>5</xdr:row>
      <xdr:rowOff>409575</xdr:rowOff>
    </xdr:from>
    <xdr:to>
      <xdr:col>1</xdr:col>
      <xdr:colOff>0</xdr:colOff>
      <xdr:row>6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723900" y="13716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2/</a:t>
          </a:r>
        </a:p>
      </xdr:txBody>
    </xdr:sp>
    <xdr:clientData/>
  </xdr:twoCellAnchor>
  <xdr:twoCellAnchor>
    <xdr:from>
      <xdr:col>1</xdr:col>
      <xdr:colOff>0</xdr:colOff>
      <xdr:row>5</xdr:row>
      <xdr:rowOff>390525</xdr:rowOff>
    </xdr:from>
    <xdr:to>
      <xdr:col>1</xdr:col>
      <xdr:colOff>0</xdr:colOff>
      <xdr:row>6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723900" y="1352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3/</a:t>
          </a:r>
        </a:p>
      </xdr:txBody>
    </xdr:sp>
    <xdr:clientData/>
  </xdr:twoCellAnchor>
  <xdr:twoCellAnchor>
    <xdr:from>
      <xdr:col>1</xdr:col>
      <xdr:colOff>0</xdr:colOff>
      <xdr:row>5</xdr:row>
      <xdr:rowOff>390525</xdr:rowOff>
    </xdr:from>
    <xdr:to>
      <xdr:col>1</xdr:col>
      <xdr:colOff>0</xdr:colOff>
      <xdr:row>6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723900" y="1352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4/</a:t>
          </a:r>
        </a:p>
      </xdr:txBody>
    </xdr:sp>
    <xdr:clientData/>
  </xdr:twoCellAnchor>
  <xdr:twoCellAnchor>
    <xdr:from>
      <xdr:col>1</xdr:col>
      <xdr:colOff>0</xdr:colOff>
      <xdr:row>5</xdr:row>
      <xdr:rowOff>409575</xdr:rowOff>
    </xdr:from>
    <xdr:to>
      <xdr:col>1</xdr:col>
      <xdr:colOff>0</xdr:colOff>
      <xdr:row>6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723900" y="13716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2/</a:t>
          </a:r>
        </a:p>
      </xdr:txBody>
    </xdr:sp>
    <xdr:clientData/>
  </xdr:twoCellAnchor>
  <xdr:twoCellAnchor>
    <xdr:from>
      <xdr:col>1</xdr:col>
      <xdr:colOff>0</xdr:colOff>
      <xdr:row>5</xdr:row>
      <xdr:rowOff>390525</xdr:rowOff>
    </xdr:from>
    <xdr:to>
      <xdr:col>1</xdr:col>
      <xdr:colOff>0</xdr:colOff>
      <xdr:row>6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723900" y="1352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3/</a:t>
          </a:r>
        </a:p>
      </xdr:txBody>
    </xdr:sp>
    <xdr:clientData/>
  </xdr:twoCellAnchor>
  <xdr:twoCellAnchor>
    <xdr:from>
      <xdr:col>1</xdr:col>
      <xdr:colOff>0</xdr:colOff>
      <xdr:row>5</xdr:row>
      <xdr:rowOff>381000</xdr:rowOff>
    </xdr:from>
    <xdr:to>
      <xdr:col>1</xdr:col>
      <xdr:colOff>0</xdr:colOff>
      <xdr:row>5</xdr:row>
      <xdr:rowOff>504825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723900" y="13430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4/</a:t>
          </a:r>
        </a:p>
      </xdr:txBody>
    </xdr:sp>
    <xdr:clientData/>
  </xdr:twoCellAnchor>
  <xdr:twoCellAnchor>
    <xdr:from>
      <xdr:col>3</xdr:col>
      <xdr:colOff>361950</xdr:colOff>
      <xdr:row>3</xdr:row>
      <xdr:rowOff>390525</xdr:rowOff>
    </xdr:from>
    <xdr:to>
      <xdr:col>4</xdr:col>
      <xdr:colOff>0</xdr:colOff>
      <xdr:row>4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2476500" y="809625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3/</a:t>
          </a:r>
        </a:p>
      </xdr:txBody>
    </xdr:sp>
    <xdr:clientData/>
  </xdr:twoCellAnchor>
  <xdr:twoCellAnchor>
    <xdr:from>
      <xdr:col>6</xdr:col>
      <xdr:colOff>428625</xdr:colOff>
      <xdr:row>3</xdr:row>
      <xdr:rowOff>381000</xdr:rowOff>
    </xdr:from>
    <xdr:to>
      <xdr:col>7</xdr:col>
      <xdr:colOff>9525</xdr:colOff>
      <xdr:row>3</xdr:row>
      <xdr:rowOff>504825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4629150" y="80962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4/</a:t>
          </a:r>
        </a:p>
      </xdr:txBody>
    </xdr:sp>
    <xdr:clientData/>
  </xdr:twoCellAnchor>
  <xdr:twoCellAnchor>
    <xdr:from>
      <xdr:col>2</xdr:col>
      <xdr:colOff>552450</xdr:colOff>
      <xdr:row>3</xdr:row>
      <xdr:rowOff>247650</xdr:rowOff>
    </xdr:from>
    <xdr:to>
      <xdr:col>2</xdr:col>
      <xdr:colOff>695325</xdr:colOff>
      <xdr:row>3</xdr:row>
      <xdr:rowOff>390525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1971675" y="809625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2/</a:t>
          </a:r>
        </a:p>
      </xdr:txBody>
    </xdr:sp>
    <xdr:clientData/>
  </xdr:twoCellAnchor>
  <xdr:twoCellAnchor>
    <xdr:from>
      <xdr:col>6</xdr:col>
      <xdr:colOff>428625</xdr:colOff>
      <xdr:row>3</xdr:row>
      <xdr:rowOff>381000</xdr:rowOff>
    </xdr:from>
    <xdr:to>
      <xdr:col>7</xdr:col>
      <xdr:colOff>9525</xdr:colOff>
      <xdr:row>3</xdr:row>
      <xdr:rowOff>504825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4629150" y="80962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4/</a:t>
          </a:r>
        </a:p>
      </xdr:txBody>
    </xdr:sp>
    <xdr:clientData/>
  </xdr:twoCellAnchor>
  <xdr:twoCellAnchor>
    <xdr:from>
      <xdr:col>7</xdr:col>
      <xdr:colOff>638175</xdr:colOff>
      <xdr:row>3</xdr:row>
      <xdr:rowOff>314325</xdr:rowOff>
    </xdr:from>
    <xdr:to>
      <xdr:col>7</xdr:col>
      <xdr:colOff>695325</xdr:colOff>
      <xdr:row>3</xdr:row>
      <xdr:rowOff>438150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5534025" y="809625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5/</a:t>
          </a:r>
        </a:p>
      </xdr:txBody>
    </xdr:sp>
    <xdr:clientData/>
  </xdr:twoCellAnchor>
  <xdr:twoCellAnchor>
    <xdr:from>
      <xdr:col>2</xdr:col>
      <xdr:colOff>460375</xdr:colOff>
      <xdr:row>5</xdr:row>
      <xdr:rowOff>95250</xdr:rowOff>
    </xdr:from>
    <xdr:to>
      <xdr:col>2</xdr:col>
      <xdr:colOff>612775</xdr:colOff>
      <xdr:row>5</xdr:row>
      <xdr:rowOff>238125</xdr:rowOff>
    </xdr:to>
    <xdr:sp macro="" textlink="">
      <xdr:nvSpPr>
        <xdr:cNvPr id="7182" name="Text Box 14"/>
        <xdr:cNvSpPr txBox="1">
          <a:spLocks noChangeArrowheads="1"/>
        </xdr:cNvSpPr>
      </xdr:nvSpPr>
      <xdr:spPr bwMode="auto">
        <a:xfrm>
          <a:off x="1882775" y="895350"/>
          <a:ext cx="1524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550" b="0" i="0" u="none" strike="noStrike" baseline="0">
              <a:solidFill>
                <a:srgbClr val="000000"/>
              </a:solidFill>
              <a:latin typeface="Soberana Sans Light" pitchFamily="50" charset="0"/>
            </a:rPr>
            <a:t>2/</a:t>
          </a:r>
        </a:p>
      </xdr:txBody>
    </xdr:sp>
    <xdr:clientData/>
  </xdr:twoCellAnchor>
  <xdr:twoCellAnchor>
    <xdr:from>
      <xdr:col>5</xdr:col>
      <xdr:colOff>320675</xdr:colOff>
      <xdr:row>3</xdr:row>
      <xdr:rowOff>82550</xdr:rowOff>
    </xdr:from>
    <xdr:to>
      <xdr:col>5</xdr:col>
      <xdr:colOff>501650</xdr:colOff>
      <xdr:row>4</xdr:row>
      <xdr:rowOff>73025</xdr:rowOff>
    </xdr:to>
    <xdr:sp macro="" textlink="">
      <xdr:nvSpPr>
        <xdr:cNvPr id="7183" name="Text Box 15"/>
        <xdr:cNvSpPr txBox="1">
          <a:spLocks noChangeArrowheads="1"/>
        </xdr:cNvSpPr>
      </xdr:nvSpPr>
      <xdr:spPr bwMode="auto">
        <a:xfrm>
          <a:off x="3857625" y="577850"/>
          <a:ext cx="1809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550" b="0" i="0" u="none" strike="noStrike" baseline="0">
              <a:solidFill>
                <a:srgbClr val="000000"/>
              </a:solidFill>
              <a:latin typeface="Soberana Sans Light" pitchFamily="50" charset="0"/>
            </a:rPr>
            <a:t>3/</a:t>
          </a:r>
        </a:p>
      </xdr:txBody>
    </xdr:sp>
    <xdr:clientData/>
  </xdr:twoCellAnchor>
  <xdr:twoCellAnchor>
    <xdr:from>
      <xdr:col>6</xdr:col>
      <xdr:colOff>473075</xdr:colOff>
      <xdr:row>5</xdr:row>
      <xdr:rowOff>209550</xdr:rowOff>
    </xdr:from>
    <xdr:to>
      <xdr:col>6</xdr:col>
      <xdr:colOff>606425</xdr:colOff>
      <xdr:row>5</xdr:row>
      <xdr:rowOff>333375</xdr:rowOff>
    </xdr:to>
    <xdr:sp macro="" textlink="">
      <xdr:nvSpPr>
        <xdr:cNvPr id="7184" name="Text Box 16"/>
        <xdr:cNvSpPr txBox="1">
          <a:spLocks noChangeArrowheads="1"/>
        </xdr:cNvSpPr>
      </xdr:nvSpPr>
      <xdr:spPr bwMode="auto">
        <a:xfrm>
          <a:off x="4714875" y="1009650"/>
          <a:ext cx="1333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550" b="0" i="0" u="none" strike="noStrike" baseline="0">
              <a:solidFill>
                <a:srgbClr val="000000"/>
              </a:solidFill>
              <a:latin typeface="Soberana Sans Light" pitchFamily="50" charset="0"/>
            </a:rPr>
            <a:t>4/</a:t>
          </a:r>
        </a:p>
      </xdr:txBody>
    </xdr:sp>
    <xdr:clientData/>
  </xdr:twoCellAnchor>
  <xdr:twoCellAnchor>
    <xdr:from>
      <xdr:col>7</xdr:col>
      <xdr:colOff>488950</xdr:colOff>
      <xdr:row>5</xdr:row>
      <xdr:rowOff>206375</xdr:rowOff>
    </xdr:from>
    <xdr:to>
      <xdr:col>7</xdr:col>
      <xdr:colOff>650875</xdr:colOff>
      <xdr:row>5</xdr:row>
      <xdr:rowOff>330200</xdr:rowOff>
    </xdr:to>
    <xdr:sp macro="" textlink="">
      <xdr:nvSpPr>
        <xdr:cNvPr id="7185" name="Text Box 17"/>
        <xdr:cNvSpPr txBox="1">
          <a:spLocks noChangeArrowheads="1"/>
        </xdr:cNvSpPr>
      </xdr:nvSpPr>
      <xdr:spPr bwMode="auto">
        <a:xfrm>
          <a:off x="5435600" y="1006475"/>
          <a:ext cx="1619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550" b="0" i="0" u="none" strike="noStrike" baseline="0">
              <a:solidFill>
                <a:srgbClr val="000000"/>
              </a:solidFill>
              <a:latin typeface="Soberana Sans Light" pitchFamily="50" charset="0"/>
            </a:rPr>
            <a:t>5/</a:t>
          </a:r>
        </a:p>
      </xdr:txBody>
    </xdr:sp>
    <xdr:clientData/>
  </xdr:twoCellAnchor>
  <xdr:twoCellAnchor>
    <xdr:from>
      <xdr:col>3</xdr:col>
      <xdr:colOff>570230</xdr:colOff>
      <xdr:row>0</xdr:row>
      <xdr:rowOff>31750</xdr:rowOff>
    </xdr:from>
    <xdr:to>
      <xdr:col>4</xdr:col>
      <xdr:colOff>86360</xdr:colOff>
      <xdr:row>0</xdr:row>
      <xdr:rowOff>157480</xdr:rowOff>
    </xdr:to>
    <xdr:sp macro="" textlink="">
      <xdr:nvSpPr>
        <xdr:cNvPr id="7186" name="Text Box 18"/>
        <xdr:cNvSpPr txBox="1">
          <a:spLocks noChangeArrowheads="1"/>
        </xdr:cNvSpPr>
      </xdr:nvSpPr>
      <xdr:spPr bwMode="auto">
        <a:xfrm>
          <a:off x="2697480" y="31750"/>
          <a:ext cx="220980" cy="125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Soberana Sans Light" pitchFamily="50" charset="0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58"/>
  <sheetViews>
    <sheetView showGridLines="0" showZeros="0" tabSelected="1" zoomScale="190" zoomScaleNormal="190" workbookViewId="0"/>
  </sheetViews>
  <sheetFormatPr baseColWidth="10" defaultRowHeight="12.75" x14ac:dyDescent="0.2"/>
  <cols>
    <col min="1" max="1" width="10.7109375" style="1" customWidth="1"/>
    <col min="2" max="8" width="10.5703125" style="1" customWidth="1"/>
    <col min="9" max="9" width="12.5703125" style="1" hidden="1" customWidth="1"/>
    <col min="10" max="10" width="12.140625" style="1" hidden="1" customWidth="1"/>
    <col min="11" max="11" width="11.7109375" style="1" hidden="1" customWidth="1"/>
    <col min="12" max="12" width="14.7109375" style="1" hidden="1" customWidth="1"/>
    <col min="13" max="13" width="11.42578125" style="1"/>
    <col min="14" max="14" width="0" style="1" hidden="1" customWidth="1"/>
    <col min="15" max="16384" width="11.42578125" style="1"/>
  </cols>
  <sheetData>
    <row r="1" spans="1:14" ht="17.100000000000001" customHeight="1" x14ac:dyDescent="0.2">
      <c r="A1" s="44" t="s">
        <v>52</v>
      </c>
      <c r="B1" s="8"/>
      <c r="C1" s="8"/>
      <c r="D1" s="8"/>
      <c r="E1" s="8"/>
      <c r="F1" s="8"/>
    </row>
    <row r="2" spans="1:14" ht="10.5" customHeight="1" x14ac:dyDescent="0.2">
      <c r="A2" s="9" t="s">
        <v>0</v>
      </c>
      <c r="H2" s="10" t="s">
        <v>53</v>
      </c>
    </row>
    <row r="3" spans="1:14" ht="12" customHeight="1" x14ac:dyDescent="0.2">
      <c r="A3" s="45" t="s">
        <v>1</v>
      </c>
      <c r="B3" s="47">
        <v>2010</v>
      </c>
      <c r="C3" s="48"/>
      <c r="D3" s="48"/>
      <c r="E3" s="48"/>
      <c r="F3" s="48"/>
      <c r="G3" s="48"/>
      <c r="H3" s="48"/>
    </row>
    <row r="4" spans="1:14" ht="12" customHeight="1" x14ac:dyDescent="0.2">
      <c r="A4" s="46"/>
      <c r="B4" s="55" t="s">
        <v>37</v>
      </c>
      <c r="C4" s="57" t="s">
        <v>41</v>
      </c>
      <c r="D4" s="49" t="s">
        <v>2</v>
      </c>
      <c r="E4" s="50"/>
      <c r="F4" s="51"/>
      <c r="G4" s="58" t="s">
        <v>44</v>
      </c>
      <c r="H4" s="58" t="s">
        <v>42</v>
      </c>
    </row>
    <row r="5" spans="1:14" ht="12" customHeight="1" x14ac:dyDescent="0.2">
      <c r="A5" s="46"/>
      <c r="B5" s="56"/>
      <c r="C5" s="54"/>
      <c r="D5" s="52"/>
      <c r="E5" s="53"/>
      <c r="F5" s="54"/>
      <c r="G5" s="59"/>
      <c r="H5" s="59"/>
    </row>
    <row r="6" spans="1:14" ht="42" customHeight="1" x14ac:dyDescent="0.2">
      <c r="A6" s="46"/>
      <c r="B6" s="56"/>
      <c r="C6" s="54"/>
      <c r="D6" s="11" t="s">
        <v>45</v>
      </c>
      <c r="E6" s="11" t="s">
        <v>46</v>
      </c>
      <c r="F6" s="11" t="s">
        <v>47</v>
      </c>
      <c r="G6" s="59"/>
      <c r="H6" s="59"/>
    </row>
    <row r="7" spans="1:14" s="20" customFormat="1" ht="11.25" customHeight="1" x14ac:dyDescent="0.25">
      <c r="A7" s="17" t="s">
        <v>37</v>
      </c>
      <c r="B7" s="37">
        <f t="shared" ref="B7:B8" si="0">SUM(C7,D7,G7,H7)</f>
        <v>602908532.30200005</v>
      </c>
      <c r="C7" s="37">
        <f>C8+C41</f>
        <v>125399031.47599997</v>
      </c>
      <c r="D7" s="37">
        <f t="shared" ref="D7:D8" si="1">SUM(E7:F7)</f>
        <v>311277341.09000009</v>
      </c>
      <c r="E7" s="37">
        <f t="shared" ref="E7:K7" si="2">E8+E41</f>
        <v>10627189.718000002</v>
      </c>
      <c r="F7" s="37">
        <f t="shared" si="2"/>
        <v>300650151.3720001</v>
      </c>
      <c r="G7" s="37">
        <f t="shared" si="2"/>
        <v>24757829.283999994</v>
      </c>
      <c r="H7" s="37">
        <f t="shared" si="2"/>
        <v>141474330.45200002</v>
      </c>
      <c r="I7" s="18">
        <f t="shared" si="2"/>
        <v>562293198.89999998</v>
      </c>
      <c r="J7" s="18">
        <f t="shared" si="2"/>
        <v>578150703.01799989</v>
      </c>
      <c r="K7" s="18">
        <f t="shared" si="2"/>
        <v>-15857504.118000006</v>
      </c>
      <c r="L7" s="19">
        <f>SUM(J7:K7)</f>
        <v>562293198.89999986</v>
      </c>
      <c r="N7" s="21">
        <f>N8+N41</f>
        <v>602908532.30199993</v>
      </c>
    </row>
    <row r="8" spans="1:14" s="20" customFormat="1" ht="11.25" customHeight="1" x14ac:dyDescent="0.25">
      <c r="A8" s="22" t="s">
        <v>3</v>
      </c>
      <c r="B8" s="38">
        <f t="shared" si="0"/>
        <v>601240972.61500001</v>
      </c>
      <c r="C8" s="38">
        <f>SUM(C9:C40,C43)</f>
        <v>123797250.85199997</v>
      </c>
      <c r="D8" s="38">
        <f t="shared" si="1"/>
        <v>311277341.09000009</v>
      </c>
      <c r="E8" s="38">
        <f t="shared" ref="E8:K8" si="3">SUM(E9:E40,E43)</f>
        <v>10627189.718000002</v>
      </c>
      <c r="F8" s="38">
        <f t="shared" si="3"/>
        <v>300650151.3720001</v>
      </c>
      <c r="G8" s="38">
        <f>SUM(G9:G40,G43)</f>
        <v>24692050.220999993</v>
      </c>
      <c r="H8" s="38">
        <f t="shared" si="3"/>
        <v>141474330.45200002</v>
      </c>
      <c r="I8" s="18">
        <f t="shared" si="3"/>
        <v>560576632.39999998</v>
      </c>
      <c r="J8" s="18">
        <f t="shared" si="3"/>
        <v>576548922.39399993</v>
      </c>
      <c r="K8" s="18">
        <f t="shared" si="3"/>
        <v>-15972289.994000006</v>
      </c>
      <c r="L8" s="19">
        <f t="shared" ref="L8:L44" si="4">SUM(J8:K8)</f>
        <v>560576632.39999998</v>
      </c>
      <c r="N8" s="21">
        <f>SUM(N9:N40,N43)</f>
        <v>601240972.61499989</v>
      </c>
    </row>
    <row r="9" spans="1:14" s="28" customFormat="1" ht="11.25" customHeight="1" x14ac:dyDescent="0.2">
      <c r="A9" s="23" t="s">
        <v>4</v>
      </c>
      <c r="B9" s="39">
        <f>SUM(C9,D9,G9,H9)</f>
        <v>2269513.1510000001</v>
      </c>
      <c r="C9" s="40">
        <v>917637.98399999994</v>
      </c>
      <c r="D9" s="40">
        <f>SUM(E9:F9)</f>
        <v>117898.47200000001</v>
      </c>
      <c r="E9" s="40">
        <v>50627.201999999997</v>
      </c>
      <c r="F9" s="40">
        <v>67271.27</v>
      </c>
      <c r="G9" s="40">
        <f>N9-C9-D9-H9</f>
        <v>84755.246000000043</v>
      </c>
      <c r="H9" s="40">
        <v>1149221.449</v>
      </c>
      <c r="I9" s="24">
        <v>2646415.2000000002</v>
      </c>
      <c r="J9" s="26">
        <f>SUM(C9+D9+H9)</f>
        <v>2184757.9050000003</v>
      </c>
      <c r="K9" s="26">
        <f>I9-J9</f>
        <v>461657.29499999993</v>
      </c>
      <c r="L9" s="27">
        <f t="shared" si="4"/>
        <v>2646415.2000000002</v>
      </c>
      <c r="N9" s="25">
        <v>2269513.1510000001</v>
      </c>
    </row>
    <row r="10" spans="1:14" ht="7.5" customHeight="1" x14ac:dyDescent="0.2">
      <c r="A10" s="12" t="s">
        <v>5</v>
      </c>
      <c r="B10" s="38">
        <f t="shared" ref="B10:B43" si="5">SUM(C10,D10,G10,H10)</f>
        <v>7830434.7569999993</v>
      </c>
      <c r="C10" s="41">
        <v>2532367.8899999997</v>
      </c>
      <c r="D10" s="41">
        <f t="shared" ref="D10:D43" si="6">SUM(E10:F10)</f>
        <v>1641724.615</v>
      </c>
      <c r="E10" s="41">
        <v>1041218.301</v>
      </c>
      <c r="F10" s="41">
        <v>600506.31400000001</v>
      </c>
      <c r="G10" s="41">
        <f t="shared" ref="G10:G42" si="7">N10-C10-D10-H10</f>
        <v>335829.76099999947</v>
      </c>
      <c r="H10" s="41">
        <v>3320512.4909999999</v>
      </c>
      <c r="I10" s="2">
        <v>8121537.7000000002</v>
      </c>
      <c r="J10" s="5">
        <f t="shared" ref="J10:J43" si="8">SUM(C10+D10+H10)</f>
        <v>7494604.9959999993</v>
      </c>
      <c r="K10" s="5">
        <f t="shared" ref="K10:K43" si="9">I10-J10</f>
        <v>626932.70400000084</v>
      </c>
      <c r="L10" s="4">
        <f t="shared" si="4"/>
        <v>8121537.7000000002</v>
      </c>
      <c r="N10" s="3">
        <v>7830434.7569999993</v>
      </c>
    </row>
    <row r="11" spans="1:14" ht="7.5" customHeight="1" x14ac:dyDescent="0.2">
      <c r="A11" s="12" t="s">
        <v>6</v>
      </c>
      <c r="B11" s="38">
        <f t="shared" si="5"/>
        <v>3481322.0769999996</v>
      </c>
      <c r="C11" s="41">
        <v>1564006.9039999996</v>
      </c>
      <c r="D11" s="41">
        <f t="shared" si="6"/>
        <v>676688.78399999999</v>
      </c>
      <c r="E11" s="41">
        <v>369269.652</v>
      </c>
      <c r="F11" s="41">
        <v>307419.13199999998</v>
      </c>
      <c r="G11" s="41">
        <f t="shared" si="7"/>
        <v>568470.17299999995</v>
      </c>
      <c r="H11" s="41">
        <v>672156.21600000001</v>
      </c>
      <c r="I11" s="2">
        <v>3982590.3</v>
      </c>
      <c r="J11" s="5">
        <f t="shared" si="8"/>
        <v>2912851.9039999996</v>
      </c>
      <c r="K11" s="5">
        <f t="shared" si="9"/>
        <v>1069738.3960000002</v>
      </c>
      <c r="L11" s="4">
        <f t="shared" si="4"/>
        <v>3982590.3</v>
      </c>
      <c r="N11" s="3">
        <v>3481322.0769999996</v>
      </c>
    </row>
    <row r="12" spans="1:14" ht="7.5" customHeight="1" x14ac:dyDescent="0.2">
      <c r="A12" s="12" t="s">
        <v>7</v>
      </c>
      <c r="B12" s="38">
        <f t="shared" si="5"/>
        <v>92451949.96100001</v>
      </c>
      <c r="C12" s="41">
        <v>1737590.537</v>
      </c>
      <c r="D12" s="41">
        <f t="shared" si="6"/>
        <v>89408093.493000016</v>
      </c>
      <c r="E12" s="41">
        <v>62854.108</v>
      </c>
      <c r="F12" s="41">
        <v>89345239.38500002</v>
      </c>
      <c r="G12" s="41">
        <f t="shared" si="7"/>
        <v>139934.51399999438</v>
      </c>
      <c r="H12" s="41">
        <v>1166331.4169999999</v>
      </c>
      <c r="I12" s="2">
        <v>97762288.900000006</v>
      </c>
      <c r="J12" s="5">
        <f t="shared" si="8"/>
        <v>92312015.447000012</v>
      </c>
      <c r="K12" s="5">
        <f t="shared" si="9"/>
        <v>5450273.4529999942</v>
      </c>
      <c r="L12" s="4">
        <f t="shared" si="4"/>
        <v>97762288.900000006</v>
      </c>
      <c r="N12" s="3">
        <v>92451949.96100001</v>
      </c>
    </row>
    <row r="13" spans="1:14" s="28" customFormat="1" ht="11.25" customHeight="1" x14ac:dyDescent="0.2">
      <c r="A13" s="23" t="s">
        <v>8</v>
      </c>
      <c r="B13" s="39">
        <f t="shared" si="5"/>
        <v>6448594.3820000002</v>
      </c>
      <c r="C13" s="40">
        <v>2245554.2620000001</v>
      </c>
      <c r="D13" s="40">
        <f t="shared" si="6"/>
        <v>974909.39199999999</v>
      </c>
      <c r="E13" s="40">
        <v>220451.14</v>
      </c>
      <c r="F13" s="40">
        <v>754458.25199999998</v>
      </c>
      <c r="G13" s="40">
        <f t="shared" si="7"/>
        <v>264086.66200000001</v>
      </c>
      <c r="H13" s="40">
        <v>2964044.0660000001</v>
      </c>
      <c r="I13" s="24">
        <v>5512858.2000000002</v>
      </c>
      <c r="J13" s="26">
        <f t="shared" si="8"/>
        <v>6184507.7200000007</v>
      </c>
      <c r="K13" s="26">
        <f t="shared" si="9"/>
        <v>-671649.52000000048</v>
      </c>
      <c r="L13" s="27">
        <f t="shared" si="4"/>
        <v>5512858.2000000002</v>
      </c>
      <c r="N13" s="25">
        <v>6448594.3820000002</v>
      </c>
    </row>
    <row r="14" spans="1:14" ht="7.5" customHeight="1" x14ac:dyDescent="0.2">
      <c r="A14" s="12" t="s">
        <v>9</v>
      </c>
      <c r="B14" s="38">
        <f t="shared" si="5"/>
        <v>3620551.9759999993</v>
      </c>
      <c r="C14" s="41">
        <v>1935807.6020000002</v>
      </c>
      <c r="D14" s="41">
        <f t="shared" si="6"/>
        <v>408159.84700000001</v>
      </c>
      <c r="E14" s="41">
        <v>67527.125</v>
      </c>
      <c r="F14" s="41">
        <v>340632.72200000001</v>
      </c>
      <c r="G14" s="41">
        <f t="shared" si="7"/>
        <v>479176.25199999963</v>
      </c>
      <c r="H14" s="41">
        <v>797408.27499999991</v>
      </c>
      <c r="I14" s="2">
        <v>3654269.6</v>
      </c>
      <c r="J14" s="5">
        <f t="shared" si="8"/>
        <v>3141375.7239999999</v>
      </c>
      <c r="K14" s="5">
        <f t="shared" si="9"/>
        <v>512893.87600000016</v>
      </c>
      <c r="L14" s="4">
        <f t="shared" si="4"/>
        <v>3654269.6</v>
      </c>
      <c r="N14" s="3">
        <v>3620551.9759999998</v>
      </c>
    </row>
    <row r="15" spans="1:14" ht="7.5" customHeight="1" x14ac:dyDescent="0.2">
      <c r="A15" s="12" t="s">
        <v>10</v>
      </c>
      <c r="B15" s="38">
        <f t="shared" si="5"/>
        <v>31481068.133999996</v>
      </c>
      <c r="C15" s="41">
        <v>3359521.4710000004</v>
      </c>
      <c r="D15" s="41">
        <f t="shared" si="6"/>
        <v>16753690.357999999</v>
      </c>
      <c r="E15" s="41">
        <v>359798.04300000001</v>
      </c>
      <c r="F15" s="41">
        <v>16393892.314999999</v>
      </c>
      <c r="G15" s="41">
        <f t="shared" si="7"/>
        <v>537014.23299999535</v>
      </c>
      <c r="H15" s="41">
        <v>10830842.072000001</v>
      </c>
      <c r="I15" s="2">
        <v>28851598.5</v>
      </c>
      <c r="J15" s="5">
        <f t="shared" si="8"/>
        <v>30944053.901000001</v>
      </c>
      <c r="K15" s="5">
        <f t="shared" si="9"/>
        <v>-2092455.4010000005</v>
      </c>
      <c r="L15" s="4">
        <f t="shared" si="4"/>
        <v>28851598.5</v>
      </c>
      <c r="N15" s="3">
        <v>31481068.133999996</v>
      </c>
    </row>
    <row r="16" spans="1:14" ht="7.5" customHeight="1" x14ac:dyDescent="0.2">
      <c r="A16" s="12" t="s">
        <v>11</v>
      </c>
      <c r="B16" s="38">
        <f t="shared" si="5"/>
        <v>8576933.3690000009</v>
      </c>
      <c r="C16" s="41">
        <v>2662967.1359999999</v>
      </c>
      <c r="D16" s="41">
        <f t="shared" si="6"/>
        <v>1676686.642</v>
      </c>
      <c r="E16" s="41">
        <v>912824.83100000001</v>
      </c>
      <c r="F16" s="41">
        <v>763861.81099999999</v>
      </c>
      <c r="G16" s="41">
        <f t="shared" si="7"/>
        <v>246027.92400000058</v>
      </c>
      <c r="H16" s="41">
        <v>3991251.6670000004</v>
      </c>
      <c r="I16" s="2">
        <v>7942988.7999999998</v>
      </c>
      <c r="J16" s="5">
        <f t="shared" si="8"/>
        <v>8330905.4450000003</v>
      </c>
      <c r="K16" s="5">
        <f t="shared" si="9"/>
        <v>-387916.64500000048</v>
      </c>
      <c r="L16" s="4">
        <f t="shared" si="4"/>
        <v>7942988.7999999998</v>
      </c>
      <c r="N16" s="3">
        <v>8576933.3690000009</v>
      </c>
    </row>
    <row r="17" spans="1:14" s="28" customFormat="1" ht="11.25" customHeight="1" x14ac:dyDescent="0.2">
      <c r="A17" s="23" t="s">
        <v>12</v>
      </c>
      <c r="B17" s="39">
        <f t="shared" si="5"/>
        <v>71967704.107999995</v>
      </c>
      <c r="C17" s="40">
        <v>44616884.046999998</v>
      </c>
      <c r="D17" s="40">
        <f t="shared" si="6"/>
        <v>12055455.186999999</v>
      </c>
      <c r="E17" s="40">
        <v>23877.338</v>
      </c>
      <c r="F17" s="40">
        <v>12031577.848999999</v>
      </c>
      <c r="G17" s="40">
        <f t="shared" si="7"/>
        <v>7363664.0569999982</v>
      </c>
      <c r="H17" s="40">
        <v>7931700.8169999998</v>
      </c>
      <c r="I17" s="24">
        <v>53108877.799999997</v>
      </c>
      <c r="J17" s="26">
        <f t="shared" si="8"/>
        <v>64604040.050999999</v>
      </c>
      <c r="K17" s="26">
        <f t="shared" si="9"/>
        <v>-11495162.251000002</v>
      </c>
      <c r="L17" s="27">
        <f t="shared" si="4"/>
        <v>53108877.799999997</v>
      </c>
      <c r="N17" s="25">
        <v>71967704.107999995</v>
      </c>
    </row>
    <row r="18" spans="1:14" ht="7.5" customHeight="1" x14ac:dyDescent="0.2">
      <c r="A18" s="12" t="s">
        <v>13</v>
      </c>
      <c r="B18" s="38">
        <f t="shared" si="5"/>
        <v>5371508.3950000005</v>
      </c>
      <c r="C18" s="41">
        <v>2029807.889</v>
      </c>
      <c r="D18" s="41">
        <f t="shared" si="6"/>
        <v>792672.11800000002</v>
      </c>
      <c r="E18" s="41">
        <v>163594.739</v>
      </c>
      <c r="F18" s="41">
        <v>629077.37900000007</v>
      </c>
      <c r="G18" s="41">
        <f t="shared" si="7"/>
        <v>119923.19100000011</v>
      </c>
      <c r="H18" s="41">
        <v>2429105.1970000002</v>
      </c>
      <c r="I18" s="2">
        <v>6232727.7999999998</v>
      </c>
      <c r="J18" s="5">
        <f t="shared" si="8"/>
        <v>5251585.2039999999</v>
      </c>
      <c r="K18" s="5">
        <f t="shared" si="9"/>
        <v>981142.5959999999</v>
      </c>
      <c r="L18" s="4">
        <f t="shared" si="4"/>
        <v>6232727.7999999998</v>
      </c>
      <c r="N18" s="3">
        <v>5371508.3950000005</v>
      </c>
    </row>
    <row r="19" spans="1:14" ht="7.5" customHeight="1" x14ac:dyDescent="0.2">
      <c r="A19" s="12" t="s">
        <v>14</v>
      </c>
      <c r="B19" s="38">
        <f t="shared" si="5"/>
        <v>12653921.484999999</v>
      </c>
      <c r="C19" s="41">
        <v>2271283.23</v>
      </c>
      <c r="D19" s="41">
        <f t="shared" si="6"/>
        <v>3854419.2939999998</v>
      </c>
      <c r="E19" s="41">
        <v>604144.79</v>
      </c>
      <c r="F19" s="41">
        <v>3250274.5039999997</v>
      </c>
      <c r="G19" s="41">
        <f t="shared" si="7"/>
        <v>249465.47300000023</v>
      </c>
      <c r="H19" s="41">
        <v>6278753.487999999</v>
      </c>
      <c r="I19" s="2">
        <v>12277261.9</v>
      </c>
      <c r="J19" s="5">
        <f t="shared" si="8"/>
        <v>12404456.011999998</v>
      </c>
      <c r="K19" s="5">
        <f t="shared" si="9"/>
        <v>-127194.11199999787</v>
      </c>
      <c r="L19" s="4">
        <f t="shared" si="4"/>
        <v>12277261.9</v>
      </c>
      <c r="N19" s="3">
        <v>12653921.484999999</v>
      </c>
    </row>
    <row r="20" spans="1:14" ht="7.5" customHeight="1" x14ac:dyDescent="0.2">
      <c r="A20" s="12" t="s">
        <v>15</v>
      </c>
      <c r="B20" s="38">
        <f t="shared" si="5"/>
        <v>10759556.693999998</v>
      </c>
      <c r="C20" s="41">
        <v>2797011.0810000002</v>
      </c>
      <c r="D20" s="41">
        <f t="shared" si="6"/>
        <v>1442058.9139999999</v>
      </c>
      <c r="E20" s="41">
        <v>626372.71400000004</v>
      </c>
      <c r="F20" s="41">
        <v>815686.2</v>
      </c>
      <c r="G20" s="41">
        <f t="shared" si="7"/>
        <v>214931.07199999783</v>
      </c>
      <c r="H20" s="41">
        <v>6305555.6270000003</v>
      </c>
      <c r="I20" s="2">
        <v>10423215.4</v>
      </c>
      <c r="J20" s="5">
        <f t="shared" si="8"/>
        <v>10544625.622000001</v>
      </c>
      <c r="K20" s="5">
        <f t="shared" si="9"/>
        <v>-121410.222000001</v>
      </c>
      <c r="L20" s="4">
        <f t="shared" si="4"/>
        <v>10423215.4</v>
      </c>
      <c r="N20" s="3">
        <v>10759556.693999998</v>
      </c>
    </row>
    <row r="21" spans="1:14" s="28" customFormat="1" ht="11.25" customHeight="1" x14ac:dyDescent="0.2">
      <c r="A21" s="23" t="s">
        <v>16</v>
      </c>
      <c r="B21" s="39">
        <f t="shared" si="5"/>
        <v>10531653.395</v>
      </c>
      <c r="C21" s="40">
        <v>2444769.6670000004</v>
      </c>
      <c r="D21" s="40">
        <f t="shared" si="6"/>
        <v>2909365.4040000001</v>
      </c>
      <c r="E21" s="40">
        <v>420271.91200000001</v>
      </c>
      <c r="F21" s="40">
        <v>2489093.4920000001</v>
      </c>
      <c r="G21" s="40">
        <f t="shared" si="7"/>
        <v>1048503.4799999995</v>
      </c>
      <c r="H21" s="40">
        <v>4129014.8439999996</v>
      </c>
      <c r="I21" s="24">
        <v>10557073.800000001</v>
      </c>
      <c r="J21" s="26">
        <f t="shared" si="8"/>
        <v>9483149.9149999991</v>
      </c>
      <c r="K21" s="26">
        <f t="shared" si="9"/>
        <v>1073923.8850000016</v>
      </c>
      <c r="L21" s="27">
        <f t="shared" si="4"/>
        <v>10557073.800000001</v>
      </c>
      <c r="N21" s="25">
        <v>10531653.395</v>
      </c>
    </row>
    <row r="22" spans="1:14" ht="7.5" customHeight="1" x14ac:dyDescent="0.2">
      <c r="A22" s="12" t="s">
        <v>17</v>
      </c>
      <c r="B22" s="38">
        <f t="shared" si="5"/>
        <v>14947905.226999998</v>
      </c>
      <c r="C22" s="41">
        <v>5251247.1030000001</v>
      </c>
      <c r="D22" s="41">
        <f t="shared" si="6"/>
        <v>1393223.5920000002</v>
      </c>
      <c r="E22" s="41">
        <v>220446.864</v>
      </c>
      <c r="F22" s="41">
        <v>1172776.7280000001</v>
      </c>
      <c r="G22" s="41">
        <f t="shared" si="7"/>
        <v>433918.88799999747</v>
      </c>
      <c r="H22" s="41">
        <v>7869515.6440000003</v>
      </c>
      <c r="I22" s="2">
        <v>10904526.6</v>
      </c>
      <c r="J22" s="5">
        <f t="shared" si="8"/>
        <v>14513986.339000002</v>
      </c>
      <c r="K22" s="5">
        <f t="shared" si="9"/>
        <v>-3609459.7390000019</v>
      </c>
      <c r="L22" s="4">
        <f t="shared" si="4"/>
        <v>10904526.6</v>
      </c>
      <c r="N22" s="3">
        <v>14947905.226999998</v>
      </c>
    </row>
    <row r="23" spans="1:14" ht="7.5" customHeight="1" x14ac:dyDescent="0.2">
      <c r="A23" s="12" t="s">
        <v>18</v>
      </c>
      <c r="B23" s="38">
        <f t="shared" si="5"/>
        <v>21585249.645999998</v>
      </c>
      <c r="C23" s="41">
        <v>4196407.2340000002</v>
      </c>
      <c r="D23" s="41">
        <f t="shared" si="6"/>
        <v>838812.7080000001</v>
      </c>
      <c r="E23" s="41">
        <v>147235.21299999999</v>
      </c>
      <c r="F23" s="41">
        <v>691577.49500000011</v>
      </c>
      <c r="G23" s="41">
        <f t="shared" si="7"/>
        <v>780118.46399999596</v>
      </c>
      <c r="H23" s="41">
        <v>15769911.24</v>
      </c>
      <c r="I23" s="2">
        <v>23150262.699999999</v>
      </c>
      <c r="J23" s="5">
        <f t="shared" si="8"/>
        <v>20805131.182</v>
      </c>
      <c r="K23" s="5">
        <f t="shared" si="9"/>
        <v>2345131.5179999992</v>
      </c>
      <c r="L23" s="4">
        <f t="shared" si="4"/>
        <v>23150262.699999999</v>
      </c>
      <c r="N23" s="3">
        <v>21585249.645999998</v>
      </c>
    </row>
    <row r="24" spans="1:14" ht="7.5" customHeight="1" x14ac:dyDescent="0.2">
      <c r="A24" s="12" t="s">
        <v>19</v>
      </c>
      <c r="B24" s="38">
        <f t="shared" si="5"/>
        <v>9895060.3730000015</v>
      </c>
      <c r="C24" s="41">
        <v>2645442.267</v>
      </c>
      <c r="D24" s="41">
        <f t="shared" si="6"/>
        <v>692301.76199999999</v>
      </c>
      <c r="E24" s="41">
        <v>224106.057</v>
      </c>
      <c r="F24" s="41">
        <v>468195.70500000002</v>
      </c>
      <c r="G24" s="41">
        <f t="shared" si="7"/>
        <v>877571.99900000077</v>
      </c>
      <c r="H24" s="41">
        <v>5679744.3450000007</v>
      </c>
      <c r="I24" s="2">
        <v>10163876.9</v>
      </c>
      <c r="J24" s="5">
        <f t="shared" si="8"/>
        <v>9017488.3740000017</v>
      </c>
      <c r="K24" s="5">
        <f t="shared" si="9"/>
        <v>1146388.5259999987</v>
      </c>
      <c r="L24" s="4">
        <f t="shared" si="4"/>
        <v>10163876.9</v>
      </c>
      <c r="N24" s="3">
        <v>9895060.3730000015</v>
      </c>
    </row>
    <row r="25" spans="1:14" s="28" customFormat="1" ht="11.25" customHeight="1" x14ac:dyDescent="0.2">
      <c r="A25" s="23" t="s">
        <v>20</v>
      </c>
      <c r="B25" s="39">
        <f t="shared" si="5"/>
        <v>5121615.3770000003</v>
      </c>
      <c r="C25" s="40">
        <v>1587124.6680000001</v>
      </c>
      <c r="D25" s="40">
        <f t="shared" si="6"/>
        <v>1453964.4980000001</v>
      </c>
      <c r="E25" s="40">
        <v>72042.201000000001</v>
      </c>
      <c r="F25" s="40">
        <v>1381922.297</v>
      </c>
      <c r="G25" s="40">
        <f t="shared" si="7"/>
        <v>118933.05100000044</v>
      </c>
      <c r="H25" s="40">
        <v>1961593.1599999997</v>
      </c>
      <c r="I25" s="24">
        <v>4095801.2</v>
      </c>
      <c r="J25" s="26">
        <f t="shared" si="8"/>
        <v>5002682.3259999994</v>
      </c>
      <c r="K25" s="26">
        <f t="shared" si="9"/>
        <v>-906881.12599999923</v>
      </c>
      <c r="L25" s="27">
        <f t="shared" si="4"/>
        <v>4095801.2</v>
      </c>
      <c r="N25" s="25">
        <v>5121615.3770000003</v>
      </c>
    </row>
    <row r="26" spans="1:14" ht="7.5" customHeight="1" x14ac:dyDescent="0.2">
      <c r="A26" s="12" t="s">
        <v>21</v>
      </c>
      <c r="B26" s="38">
        <f t="shared" si="5"/>
        <v>4430331.34</v>
      </c>
      <c r="C26" s="41">
        <v>1431544.7820000001</v>
      </c>
      <c r="D26" s="41">
        <f t="shared" si="6"/>
        <v>1056414.5360000001</v>
      </c>
      <c r="E26" s="41">
        <v>441097.80800000002</v>
      </c>
      <c r="F26" s="41">
        <v>615316.728</v>
      </c>
      <c r="G26" s="41">
        <f t="shared" si="7"/>
        <v>211467.06499999971</v>
      </c>
      <c r="H26" s="41">
        <v>1730904.9569999999</v>
      </c>
      <c r="I26" s="2">
        <v>4159825.8</v>
      </c>
      <c r="J26" s="5">
        <f t="shared" si="8"/>
        <v>4218864.2750000004</v>
      </c>
      <c r="K26" s="5">
        <f t="shared" si="9"/>
        <v>-59038.475000000559</v>
      </c>
      <c r="L26" s="4">
        <f t="shared" si="4"/>
        <v>4159825.8</v>
      </c>
      <c r="N26" s="3">
        <v>4430331.34</v>
      </c>
    </row>
    <row r="27" spans="1:14" ht="7.5" customHeight="1" x14ac:dyDescent="0.2">
      <c r="A27" s="12" t="s">
        <v>22</v>
      </c>
      <c r="B27" s="38">
        <f t="shared" si="5"/>
        <v>12533449.449000001</v>
      </c>
      <c r="C27" s="41">
        <v>3815570.2120000003</v>
      </c>
      <c r="D27" s="41">
        <f t="shared" si="6"/>
        <v>3904183.1809999999</v>
      </c>
      <c r="E27" s="41">
        <v>205213.75</v>
      </c>
      <c r="F27" s="41">
        <v>3698969.4309999999</v>
      </c>
      <c r="G27" s="41">
        <f t="shared" si="7"/>
        <v>508347.87899999972</v>
      </c>
      <c r="H27" s="41">
        <v>4305348.1770000001</v>
      </c>
      <c r="I27" s="2">
        <v>13690692.699999999</v>
      </c>
      <c r="J27" s="5">
        <f t="shared" si="8"/>
        <v>12025101.57</v>
      </c>
      <c r="K27" s="5">
        <f t="shared" si="9"/>
        <v>1665591.129999999</v>
      </c>
      <c r="L27" s="4">
        <f t="shared" si="4"/>
        <v>13690692.699999999</v>
      </c>
      <c r="N27" s="3">
        <v>12533449.448999999</v>
      </c>
    </row>
    <row r="28" spans="1:14" ht="7.5" customHeight="1" x14ac:dyDescent="0.2">
      <c r="A28" s="12" t="s">
        <v>23</v>
      </c>
      <c r="B28" s="38">
        <f t="shared" si="5"/>
        <v>14168216.565000001</v>
      </c>
      <c r="C28" s="41">
        <v>3092607.4600000004</v>
      </c>
      <c r="D28" s="41">
        <f t="shared" si="6"/>
        <v>2685316.7350000003</v>
      </c>
      <c r="E28" s="41">
        <v>595031.13800000004</v>
      </c>
      <c r="F28" s="41">
        <v>2090285.5970000001</v>
      </c>
      <c r="G28" s="41">
        <f t="shared" si="7"/>
        <v>659134.60000000149</v>
      </c>
      <c r="H28" s="41">
        <v>7731157.7699999996</v>
      </c>
      <c r="I28" s="2">
        <v>13680148.699999999</v>
      </c>
      <c r="J28" s="5">
        <f t="shared" si="8"/>
        <v>13509081.965</v>
      </c>
      <c r="K28" s="5">
        <f t="shared" si="9"/>
        <v>171066.7349999994</v>
      </c>
      <c r="L28" s="4">
        <f t="shared" si="4"/>
        <v>13680148.699999999</v>
      </c>
      <c r="N28" s="3">
        <v>14168216.565000001</v>
      </c>
    </row>
    <row r="29" spans="1:14" s="28" customFormat="1" ht="11.25" customHeight="1" x14ac:dyDescent="0.2">
      <c r="A29" s="23" t="s">
        <v>24</v>
      </c>
      <c r="B29" s="39">
        <f t="shared" si="5"/>
        <v>11233480.778000001</v>
      </c>
      <c r="C29" s="40">
        <v>2235259.8219999997</v>
      </c>
      <c r="D29" s="40">
        <f t="shared" si="6"/>
        <v>1270730.3259999999</v>
      </c>
      <c r="E29" s="40">
        <v>244093.78</v>
      </c>
      <c r="F29" s="40">
        <v>1026636.546</v>
      </c>
      <c r="G29" s="40">
        <f t="shared" si="7"/>
        <v>288921.19700000063</v>
      </c>
      <c r="H29" s="40">
        <v>7438569.4330000002</v>
      </c>
      <c r="I29" s="24">
        <v>11157334.5</v>
      </c>
      <c r="J29" s="26">
        <f t="shared" si="8"/>
        <v>10944559.581</v>
      </c>
      <c r="K29" s="26">
        <f t="shared" si="9"/>
        <v>212774.91899999976</v>
      </c>
      <c r="L29" s="27">
        <f t="shared" si="4"/>
        <v>11157334.5</v>
      </c>
      <c r="N29" s="25">
        <v>11233480.777999999</v>
      </c>
    </row>
    <row r="30" spans="1:14" ht="7.5" customHeight="1" x14ac:dyDescent="0.2">
      <c r="A30" s="12" t="s">
        <v>25</v>
      </c>
      <c r="B30" s="38">
        <f t="shared" si="5"/>
        <v>4777143.6460000006</v>
      </c>
      <c r="C30" s="41">
        <v>1405488.0559999999</v>
      </c>
      <c r="D30" s="41">
        <f t="shared" si="6"/>
        <v>565930.74699999997</v>
      </c>
      <c r="E30" s="41">
        <v>392118.348</v>
      </c>
      <c r="F30" s="41">
        <v>173812.39899999998</v>
      </c>
      <c r="G30" s="41">
        <f t="shared" si="7"/>
        <v>404889.10500000091</v>
      </c>
      <c r="H30" s="41">
        <v>2400835.7379999999</v>
      </c>
      <c r="I30" s="2">
        <v>4499683.4000000004</v>
      </c>
      <c r="J30" s="5">
        <f t="shared" si="8"/>
        <v>4372254.5409999993</v>
      </c>
      <c r="K30" s="5">
        <f t="shared" si="9"/>
        <v>127428.8590000011</v>
      </c>
      <c r="L30" s="4">
        <f t="shared" si="4"/>
        <v>4499683.4000000004</v>
      </c>
      <c r="N30" s="3">
        <v>4777143.6460000006</v>
      </c>
    </row>
    <row r="31" spans="1:14" ht="7.5" customHeight="1" x14ac:dyDescent="0.2">
      <c r="A31" s="12" t="s">
        <v>26</v>
      </c>
      <c r="B31" s="38">
        <f t="shared" si="5"/>
        <v>4115118.2260000003</v>
      </c>
      <c r="C31" s="41">
        <v>1575647.9979999997</v>
      </c>
      <c r="D31" s="41">
        <f t="shared" si="6"/>
        <v>757436.31599999999</v>
      </c>
      <c r="E31" s="41">
        <v>45023.4</v>
      </c>
      <c r="F31" s="41">
        <v>712412.91599999997</v>
      </c>
      <c r="G31" s="41">
        <f t="shared" si="7"/>
        <v>277191.81000000052</v>
      </c>
      <c r="H31" s="41">
        <v>1504842.102</v>
      </c>
      <c r="I31" s="2">
        <v>4470466.9000000004</v>
      </c>
      <c r="J31" s="5">
        <f t="shared" si="8"/>
        <v>3837926.4159999997</v>
      </c>
      <c r="K31" s="5">
        <f t="shared" si="9"/>
        <v>632540.48400000064</v>
      </c>
      <c r="L31" s="4">
        <f t="shared" si="4"/>
        <v>4470466.9000000004</v>
      </c>
      <c r="N31" s="3">
        <v>4115118.2260000003</v>
      </c>
    </row>
    <row r="32" spans="1:14" ht="7.5" customHeight="1" x14ac:dyDescent="0.2">
      <c r="A32" s="12" t="s">
        <v>27</v>
      </c>
      <c r="B32" s="38">
        <f t="shared" si="5"/>
        <v>6131818.1519999998</v>
      </c>
      <c r="C32" s="41">
        <v>2054114.01</v>
      </c>
      <c r="D32" s="41">
        <f t="shared" si="6"/>
        <v>464678.67700000003</v>
      </c>
      <c r="E32" s="41">
        <v>370533.11499999999</v>
      </c>
      <c r="F32" s="41">
        <v>94145.562000000005</v>
      </c>
      <c r="G32" s="41">
        <f t="shared" si="7"/>
        <v>192604.56700000027</v>
      </c>
      <c r="H32" s="41">
        <v>3420420.8979999996</v>
      </c>
      <c r="I32" s="2">
        <v>6283296.2000000002</v>
      </c>
      <c r="J32" s="5">
        <f t="shared" si="8"/>
        <v>5939213.584999999</v>
      </c>
      <c r="K32" s="5">
        <f t="shared" si="9"/>
        <v>344082.61500000115</v>
      </c>
      <c r="L32" s="4">
        <f t="shared" si="4"/>
        <v>6283296.2000000002</v>
      </c>
      <c r="N32" s="3">
        <v>6131818.1519999998</v>
      </c>
    </row>
    <row r="33" spans="1:14" s="28" customFormat="1" ht="11.25" customHeight="1" x14ac:dyDescent="0.2">
      <c r="A33" s="23" t="s">
        <v>28</v>
      </c>
      <c r="B33" s="39">
        <f t="shared" si="5"/>
        <v>8121429.5159999989</v>
      </c>
      <c r="C33" s="40">
        <v>2810574.4939999999</v>
      </c>
      <c r="D33" s="40">
        <f t="shared" si="6"/>
        <v>1407879.53</v>
      </c>
      <c r="E33" s="40">
        <v>483726.929</v>
      </c>
      <c r="F33" s="40">
        <v>924152.60100000002</v>
      </c>
      <c r="G33" s="40">
        <f t="shared" si="7"/>
        <v>787344.50799999991</v>
      </c>
      <c r="H33" s="40">
        <v>3115630.9839999997</v>
      </c>
      <c r="I33" s="24">
        <v>9175530.8000000007</v>
      </c>
      <c r="J33" s="26">
        <f t="shared" si="8"/>
        <v>7334085.0079999994</v>
      </c>
      <c r="K33" s="26">
        <f t="shared" si="9"/>
        <v>1841445.7920000013</v>
      </c>
      <c r="L33" s="27">
        <f t="shared" si="4"/>
        <v>9175530.8000000007</v>
      </c>
      <c r="N33" s="25">
        <v>8121429.5159999998</v>
      </c>
    </row>
    <row r="34" spans="1:14" ht="7.5" customHeight="1" x14ac:dyDescent="0.2">
      <c r="A34" s="12" t="s">
        <v>29</v>
      </c>
      <c r="B34" s="38">
        <f t="shared" si="5"/>
        <v>8315053.7789999992</v>
      </c>
      <c r="C34" s="41">
        <v>2967113.0219999999</v>
      </c>
      <c r="D34" s="41">
        <f t="shared" si="6"/>
        <v>1689746.0460000001</v>
      </c>
      <c r="E34" s="41">
        <v>506488.20899999997</v>
      </c>
      <c r="F34" s="41">
        <v>1183257.8370000001</v>
      </c>
      <c r="G34" s="41">
        <f t="shared" si="7"/>
        <v>391289.74799999921</v>
      </c>
      <c r="H34" s="41">
        <v>3266904.963</v>
      </c>
      <c r="I34" s="2">
        <v>7385157.5</v>
      </c>
      <c r="J34" s="5">
        <f t="shared" si="8"/>
        <v>7923764.0309999995</v>
      </c>
      <c r="K34" s="5">
        <f t="shared" si="9"/>
        <v>-538606.53099999949</v>
      </c>
      <c r="L34" s="4">
        <f t="shared" si="4"/>
        <v>7385157.5</v>
      </c>
      <c r="N34" s="3">
        <v>8315053.7789999992</v>
      </c>
    </row>
    <row r="35" spans="1:14" ht="7.5" customHeight="1" x14ac:dyDescent="0.2">
      <c r="A35" s="12" t="s">
        <v>30</v>
      </c>
      <c r="B35" s="38">
        <f t="shared" si="5"/>
        <v>56063765.793000013</v>
      </c>
      <c r="C35" s="41">
        <v>3596744.8379999995</v>
      </c>
      <c r="D35" s="41">
        <f t="shared" si="6"/>
        <v>49225024.979000002</v>
      </c>
      <c r="E35" s="41">
        <v>151904.723</v>
      </c>
      <c r="F35" s="41">
        <v>49073120.256000005</v>
      </c>
      <c r="G35" s="41">
        <f t="shared" si="7"/>
        <v>312366.92300001066</v>
      </c>
      <c r="H35" s="41">
        <v>2929629.0530000003</v>
      </c>
      <c r="I35" s="2">
        <v>52616879.799999997</v>
      </c>
      <c r="J35" s="5">
        <f t="shared" si="8"/>
        <v>55751398.870000005</v>
      </c>
      <c r="K35" s="5">
        <f t="shared" si="9"/>
        <v>-3134519.0700000077</v>
      </c>
      <c r="L35" s="4">
        <f t="shared" si="4"/>
        <v>52616879.799999997</v>
      </c>
      <c r="N35" s="3">
        <v>56063765.793000013</v>
      </c>
    </row>
    <row r="36" spans="1:14" ht="7.5" customHeight="1" x14ac:dyDescent="0.2">
      <c r="A36" s="12" t="s">
        <v>31</v>
      </c>
      <c r="B36" s="38">
        <f t="shared" si="5"/>
        <v>42218318.967000008</v>
      </c>
      <c r="C36" s="41">
        <v>2269219.9479999999</v>
      </c>
      <c r="D36" s="41">
        <f t="shared" si="6"/>
        <v>35340077.744999997</v>
      </c>
      <c r="E36" s="41">
        <v>688047.04299999995</v>
      </c>
      <c r="F36" s="41">
        <v>34652030.702</v>
      </c>
      <c r="G36" s="41">
        <f t="shared" si="7"/>
        <v>896958.61100001121</v>
      </c>
      <c r="H36" s="41">
        <v>3712062.6630000002</v>
      </c>
      <c r="I36" s="2">
        <v>33690648.200000003</v>
      </c>
      <c r="J36" s="5">
        <f t="shared" si="8"/>
        <v>41321360.355999999</v>
      </c>
      <c r="K36" s="5">
        <f t="shared" si="9"/>
        <v>-7630712.1559999958</v>
      </c>
      <c r="L36" s="4">
        <f t="shared" si="4"/>
        <v>33690648.200000003</v>
      </c>
      <c r="N36" s="3">
        <v>42218318.967000008</v>
      </c>
    </row>
    <row r="37" spans="1:14" s="28" customFormat="1" ht="11.25" customHeight="1" x14ac:dyDescent="0.2">
      <c r="A37" s="23" t="s">
        <v>32</v>
      </c>
      <c r="B37" s="39">
        <f t="shared" si="5"/>
        <v>2906516.1960000005</v>
      </c>
      <c r="C37" s="40">
        <v>1084870.659</v>
      </c>
      <c r="D37" s="40">
        <f t="shared" si="6"/>
        <v>9749.1949999999997</v>
      </c>
      <c r="E37" s="40">
        <v>3936.3780000000002</v>
      </c>
      <c r="F37" s="40">
        <v>5812.817</v>
      </c>
      <c r="G37" s="40">
        <f t="shared" si="7"/>
        <v>34260.199000000255</v>
      </c>
      <c r="H37" s="40">
        <v>1777636.1430000002</v>
      </c>
      <c r="I37" s="24">
        <v>2875717.4</v>
      </c>
      <c r="J37" s="26">
        <f t="shared" si="8"/>
        <v>2872255.9970000004</v>
      </c>
      <c r="K37" s="26">
        <f t="shared" si="9"/>
        <v>3461.4029999994673</v>
      </c>
      <c r="L37" s="27">
        <f t="shared" si="4"/>
        <v>2875717.4</v>
      </c>
      <c r="N37" s="25">
        <v>2906516.1960000005</v>
      </c>
    </row>
    <row r="38" spans="1:14" ht="7.5" customHeight="1" x14ac:dyDescent="0.2">
      <c r="A38" s="12" t="s">
        <v>33</v>
      </c>
      <c r="B38" s="38">
        <f t="shared" si="5"/>
        <v>82099905.015999988</v>
      </c>
      <c r="C38" s="41">
        <v>2998478.4750000001</v>
      </c>
      <c r="D38" s="41">
        <f t="shared" si="6"/>
        <v>67610812.165000007</v>
      </c>
      <c r="E38" s="41">
        <v>507155.71100000001</v>
      </c>
      <c r="F38" s="41">
        <v>67103656.454000004</v>
      </c>
      <c r="G38" s="41">
        <f t="shared" si="7"/>
        <v>1707275.7079999875</v>
      </c>
      <c r="H38" s="41">
        <v>9783338.6679999996</v>
      </c>
      <c r="I38" s="2">
        <v>74301293.700000003</v>
      </c>
      <c r="J38" s="5">
        <f t="shared" si="8"/>
        <v>80392629.307999998</v>
      </c>
      <c r="K38" s="5">
        <f t="shared" si="9"/>
        <v>-6091335.6079999954</v>
      </c>
      <c r="L38" s="4">
        <f t="shared" si="4"/>
        <v>74301293.700000003</v>
      </c>
      <c r="N38" s="3">
        <v>82099905.015999988</v>
      </c>
    </row>
    <row r="39" spans="1:14" ht="7.5" customHeight="1" x14ac:dyDescent="0.2">
      <c r="A39" s="12" t="s">
        <v>34</v>
      </c>
      <c r="B39" s="38">
        <f t="shared" si="5"/>
        <v>5526332.6750000007</v>
      </c>
      <c r="C39" s="41">
        <v>1684477.442</v>
      </c>
      <c r="D39" s="41">
        <f t="shared" si="6"/>
        <v>1090917.4879999999</v>
      </c>
      <c r="E39" s="41">
        <v>384073.78899999999</v>
      </c>
      <c r="F39" s="41">
        <v>706843.69900000002</v>
      </c>
      <c r="G39" s="41">
        <f t="shared" si="7"/>
        <v>208997.80800000066</v>
      </c>
      <c r="H39" s="41">
        <v>2541939.9370000004</v>
      </c>
      <c r="I39" s="2">
        <v>6297751.2999999998</v>
      </c>
      <c r="J39" s="5">
        <f t="shared" si="8"/>
        <v>5317334.8670000006</v>
      </c>
      <c r="K39" s="5">
        <f t="shared" si="9"/>
        <v>980416.43299999926</v>
      </c>
      <c r="L39" s="4">
        <f t="shared" si="4"/>
        <v>6297751.2999999998</v>
      </c>
      <c r="N39" s="3">
        <v>5526332.6750000007</v>
      </c>
    </row>
    <row r="40" spans="1:14" ht="7.5" customHeight="1" x14ac:dyDescent="0.2">
      <c r="A40" s="12" t="s">
        <v>35</v>
      </c>
      <c r="B40" s="38">
        <f t="shared" si="5"/>
        <v>5008904.557</v>
      </c>
      <c r="C40" s="41">
        <v>2234976.27</v>
      </c>
      <c r="D40" s="41">
        <f t="shared" si="6"/>
        <v>28579.447</v>
      </c>
      <c r="E40" s="41">
        <v>22083.366999999998</v>
      </c>
      <c r="F40" s="41">
        <v>6496.08</v>
      </c>
      <c r="G40" s="41">
        <f t="shared" si="7"/>
        <v>176901.88899999997</v>
      </c>
      <c r="H40" s="41">
        <v>2568446.9509999999</v>
      </c>
      <c r="I40" s="2">
        <v>5470417.5999999996</v>
      </c>
      <c r="J40" s="5">
        <f t="shared" si="8"/>
        <v>4832002.6679999996</v>
      </c>
      <c r="K40" s="5">
        <f t="shared" si="9"/>
        <v>638414.93200000003</v>
      </c>
      <c r="L40" s="4">
        <f t="shared" si="4"/>
        <v>5470417.5999999996</v>
      </c>
      <c r="N40" s="3">
        <v>5008904.557</v>
      </c>
    </row>
    <row r="41" spans="1:14" s="34" customFormat="1" ht="11.25" customHeight="1" x14ac:dyDescent="0.25">
      <c r="A41" s="29" t="s">
        <v>36</v>
      </c>
      <c r="B41" s="39">
        <f t="shared" si="5"/>
        <v>1667559.6870000002</v>
      </c>
      <c r="C41" s="39">
        <v>1601780.6240000001</v>
      </c>
      <c r="D41" s="39">
        <f t="shared" si="6"/>
        <v>0</v>
      </c>
      <c r="E41" s="39">
        <v>0</v>
      </c>
      <c r="F41" s="39"/>
      <c r="G41" s="39">
        <v>65779.063000000082</v>
      </c>
      <c r="H41" s="39"/>
      <c r="I41" s="30">
        <v>1716566.5</v>
      </c>
      <c r="J41" s="32">
        <f t="shared" si="8"/>
        <v>1601780.6240000001</v>
      </c>
      <c r="K41" s="32">
        <f t="shared" si="9"/>
        <v>114785.87599999993</v>
      </c>
      <c r="L41" s="33">
        <f t="shared" si="4"/>
        <v>1716566.5</v>
      </c>
      <c r="N41" s="31">
        <v>1667559.6870000002</v>
      </c>
    </row>
    <row r="42" spans="1:14" s="20" customFormat="1" ht="8.25" customHeight="1" x14ac:dyDescent="0.25">
      <c r="A42" s="22" t="s">
        <v>39</v>
      </c>
      <c r="B42" s="38">
        <f t="shared" si="5"/>
        <v>0</v>
      </c>
      <c r="C42" s="38"/>
      <c r="D42" s="38">
        <f t="shared" si="6"/>
        <v>0</v>
      </c>
      <c r="E42" s="38"/>
      <c r="F42" s="38"/>
      <c r="G42" s="38">
        <f t="shared" si="7"/>
        <v>0</v>
      </c>
      <c r="H42" s="38"/>
      <c r="I42" s="18"/>
      <c r="J42" s="35">
        <f t="shared" si="8"/>
        <v>0</v>
      </c>
      <c r="K42" s="35">
        <f t="shared" si="9"/>
        <v>0</v>
      </c>
      <c r="L42" s="19">
        <f t="shared" si="4"/>
        <v>0</v>
      </c>
      <c r="N42" s="21"/>
    </row>
    <row r="43" spans="1:14" s="20" customFormat="1" ht="8.25" customHeight="1" x14ac:dyDescent="0.25">
      <c r="A43" s="36" t="s">
        <v>40</v>
      </c>
      <c r="B43" s="38">
        <f t="shared" si="5"/>
        <v>14596645.453000002</v>
      </c>
      <c r="C43" s="38">
        <v>3745132.3919999995</v>
      </c>
      <c r="D43" s="38">
        <f t="shared" si="6"/>
        <v>7079738.8969999999</v>
      </c>
      <c r="E43" s="38"/>
      <c r="F43" s="38">
        <v>7079738.8969999999</v>
      </c>
      <c r="G43" s="38">
        <v>3771774.1640000027</v>
      </c>
      <c r="H43" s="38"/>
      <c r="I43" s="18">
        <v>11433616.6</v>
      </c>
      <c r="J43" s="35">
        <f t="shared" si="8"/>
        <v>10824871.288999999</v>
      </c>
      <c r="K43" s="35">
        <f t="shared" si="9"/>
        <v>608745.31100000069</v>
      </c>
      <c r="L43" s="19">
        <f t="shared" si="4"/>
        <v>11433616.6</v>
      </c>
      <c r="N43" s="21">
        <v>14596645.453000002</v>
      </c>
    </row>
    <row r="44" spans="1:14" ht="2.1" customHeight="1" x14ac:dyDescent="0.2">
      <c r="A44" s="13"/>
      <c r="B44" s="39"/>
      <c r="C44" s="42"/>
      <c r="D44" s="42"/>
      <c r="E44" s="42"/>
      <c r="F44" s="42"/>
      <c r="G44" s="38"/>
      <c r="H44" s="42"/>
      <c r="I44" s="2"/>
      <c r="L44" s="4">
        <f t="shared" si="4"/>
        <v>0</v>
      </c>
    </row>
    <row r="45" spans="1:14" ht="2.1" customHeight="1" x14ac:dyDescent="0.2">
      <c r="A45" s="14"/>
      <c r="B45" s="43"/>
      <c r="C45" s="43"/>
      <c r="D45" s="43"/>
      <c r="E45" s="43"/>
      <c r="F45" s="43"/>
      <c r="G45" s="43"/>
      <c r="H45" s="43"/>
      <c r="I45" s="2"/>
    </row>
    <row r="46" spans="1:14" ht="0.95" customHeight="1" x14ac:dyDescent="0.2">
      <c r="A46" s="15"/>
      <c r="B46" s="6"/>
      <c r="C46" s="6"/>
      <c r="D46" s="6"/>
      <c r="E46" s="6"/>
      <c r="F46" s="6"/>
      <c r="G46" s="6"/>
      <c r="H46" s="6"/>
    </row>
    <row r="47" spans="1:14" ht="7.5" customHeight="1" x14ac:dyDescent="0.2">
      <c r="A47" s="16" t="s">
        <v>48</v>
      </c>
      <c r="B47" s="6"/>
      <c r="C47" s="6"/>
      <c r="D47" s="6"/>
      <c r="E47" s="6"/>
      <c r="F47" s="6"/>
      <c r="G47" s="6"/>
      <c r="H47" s="6"/>
    </row>
    <row r="48" spans="1:14" ht="7.5" customHeight="1" x14ac:dyDescent="0.2">
      <c r="A48" s="16" t="s">
        <v>50</v>
      </c>
      <c r="B48" s="6"/>
      <c r="C48" s="6"/>
      <c r="D48" s="6"/>
      <c r="E48" s="6"/>
      <c r="F48" s="6"/>
      <c r="G48" s="6"/>
      <c r="H48" s="6"/>
    </row>
    <row r="49" spans="1:8" ht="7.5" customHeight="1" x14ac:dyDescent="0.2">
      <c r="A49" s="16" t="s">
        <v>38</v>
      </c>
      <c r="B49" s="6"/>
      <c r="C49" s="6"/>
      <c r="D49" s="6"/>
      <c r="E49" s="6"/>
      <c r="F49" s="6"/>
      <c r="G49" s="6"/>
      <c r="H49" s="6"/>
    </row>
    <row r="50" spans="1:8" ht="7.5" customHeight="1" x14ac:dyDescent="0.2">
      <c r="A50" s="16" t="s">
        <v>51</v>
      </c>
    </row>
    <row r="51" spans="1:8" ht="7.5" customHeight="1" x14ac:dyDescent="0.2">
      <c r="A51" s="16" t="s">
        <v>43</v>
      </c>
    </row>
    <row r="52" spans="1:8" ht="7.5" customHeight="1" x14ac:dyDescent="0.2">
      <c r="A52" s="16" t="s">
        <v>54</v>
      </c>
    </row>
    <row r="53" spans="1:8" ht="7.5" customHeight="1" x14ac:dyDescent="0.2">
      <c r="A53" s="16" t="s">
        <v>55</v>
      </c>
    </row>
    <row r="54" spans="1:8" ht="9" customHeight="1" x14ac:dyDescent="0.2">
      <c r="A54" s="7" t="s">
        <v>49</v>
      </c>
    </row>
    <row r="58" spans="1:8" x14ac:dyDescent="0.2">
      <c r="D58" s="1" t="s">
        <v>56</v>
      </c>
    </row>
  </sheetData>
  <mergeCells count="7">
    <mergeCell ref="A3:A6"/>
    <mergeCell ref="B3:H3"/>
    <mergeCell ref="D4:F5"/>
    <mergeCell ref="B4:B6"/>
    <mergeCell ref="C4:C6"/>
    <mergeCell ref="G4:G6"/>
    <mergeCell ref="H4:H6"/>
  </mergeCells>
  <phoneticPr fontId="2" type="noConversion"/>
  <pageMargins left="0.98425196850393704" right="0.98425196850393704" top="1.5748031496062993" bottom="0.78740157480314965" header="0" footer="0"/>
  <pageSetup paperSize="11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P590</vt:lpstr>
      <vt:lpstr>'P590'!Área_de_impresión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lilia_loza</dc:creator>
  <cp:lastModifiedBy>maria_guerrero</cp:lastModifiedBy>
  <cp:lastPrinted>2014-08-18T18:12:56Z</cp:lastPrinted>
  <dcterms:created xsi:type="dcterms:W3CDTF">2007-01-29T19:03:39Z</dcterms:created>
  <dcterms:modified xsi:type="dcterms:W3CDTF">2014-08-20T16:40:01Z</dcterms:modified>
</cp:coreProperties>
</file>