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120" yWindow="210" windowWidth="24915" windowHeight="12015"/>
  </bookViews>
  <sheets>
    <sheet name="M4_411" sheetId="1" r:id="rId1"/>
  </sheets>
  <definedNames>
    <definedName name="_xlnm.Print_Area" localSheetId="0">M4_411!$A$1:$J$85</definedName>
  </definedNames>
  <calcPr calcId="152511" concurrentCalc="0"/>
</workbook>
</file>

<file path=xl/calcChain.xml><?xml version="1.0" encoding="utf-8"?>
<calcChain xmlns="http://schemas.openxmlformats.org/spreadsheetml/2006/main">
  <c r="B18" i="1" l="1"/>
  <c r="I46" i="1"/>
  <c r="I56" i="1"/>
  <c r="I5" i="1"/>
  <c r="I4" i="1"/>
  <c r="I69" i="1"/>
  <c r="J18" i="1"/>
  <c r="J5" i="1"/>
  <c r="J4" i="1"/>
  <c r="J69" i="1"/>
  <c r="J8" i="1"/>
  <c r="J46" i="1"/>
  <c r="J56" i="1"/>
  <c r="J59" i="1"/>
  <c r="I8" i="1"/>
  <c r="B8" i="1"/>
  <c r="H8" i="1"/>
  <c r="G8" i="1"/>
  <c r="F8" i="1"/>
  <c r="E8" i="1"/>
  <c r="D8" i="1"/>
  <c r="C8" i="1"/>
  <c r="I59" i="1"/>
  <c r="C18" i="1"/>
  <c r="H18" i="1"/>
  <c r="I18" i="1"/>
  <c r="H59" i="1"/>
  <c r="H56" i="1"/>
  <c r="H46" i="1"/>
  <c r="H5" i="1"/>
  <c r="H4" i="1"/>
  <c r="G18" i="1"/>
  <c r="D18" i="1"/>
  <c r="E18" i="1"/>
  <c r="F18" i="1"/>
  <c r="C59" i="1"/>
  <c r="D59" i="1"/>
  <c r="E59" i="1"/>
  <c r="F59" i="1"/>
  <c r="G59" i="1"/>
  <c r="B59" i="1"/>
  <c r="C56" i="1"/>
  <c r="D56" i="1"/>
  <c r="E56" i="1"/>
  <c r="F56" i="1"/>
  <c r="G56" i="1"/>
  <c r="B56" i="1"/>
  <c r="C46" i="1"/>
  <c r="D46" i="1"/>
  <c r="E46" i="1"/>
  <c r="F46" i="1"/>
  <c r="G46" i="1"/>
  <c r="B46" i="1"/>
  <c r="B5" i="1"/>
  <c r="B4" i="1"/>
  <c r="G5" i="1"/>
  <c r="G4" i="1"/>
  <c r="F5" i="1"/>
  <c r="F4" i="1"/>
  <c r="E5" i="1"/>
  <c r="E4" i="1"/>
  <c r="D5" i="1"/>
  <c r="D4" i="1"/>
  <c r="C5" i="1"/>
  <c r="C4" i="1"/>
</calcChain>
</file>

<file path=xl/sharedStrings.xml><?xml version="1.0" encoding="utf-8"?>
<sst xmlns="http://schemas.openxmlformats.org/spreadsheetml/2006/main" count="86" uniqueCount="84">
  <si>
    <t>(Millones de pesos)</t>
  </si>
  <si>
    <t>Concepto</t>
  </si>
  <si>
    <t xml:space="preserve">  Poder Legislativo</t>
  </si>
  <si>
    <t xml:space="preserve">  Poder Judicial</t>
  </si>
  <si>
    <t xml:space="preserve">  Presidencia de la Republica</t>
  </si>
  <si>
    <t xml:space="preserve">  Relaciones Exteriores</t>
  </si>
  <si>
    <t xml:space="preserve">  Defensa Nacional</t>
  </si>
  <si>
    <t xml:space="preserve">  Comunicaciones y Transportes</t>
  </si>
  <si>
    <t xml:space="preserve">  Economía</t>
  </si>
  <si>
    <t xml:space="preserve">  Educación Pública</t>
  </si>
  <si>
    <t xml:space="preserve">  Salud</t>
  </si>
  <si>
    <t xml:space="preserve">  Marina</t>
  </si>
  <si>
    <t xml:space="preserve">  Trabajo y Previsión Social</t>
  </si>
  <si>
    <t xml:space="preserve">  Energía</t>
  </si>
  <si>
    <t xml:space="preserve">  Desarrollo Social</t>
  </si>
  <si>
    <t xml:space="preserve">  Turismo</t>
  </si>
  <si>
    <t xml:space="preserve">  Función Pública</t>
  </si>
  <si>
    <t xml:space="preserve">  Tribunales Agrarios</t>
  </si>
  <si>
    <t xml:space="preserve">  Seguridad Pública</t>
  </si>
  <si>
    <t xml:space="preserve">  Aportaciones a Seguridad Social</t>
  </si>
  <si>
    <t xml:space="preserve">  Aportaciones al ISSSTE-FOVISSSTE</t>
  </si>
  <si>
    <t xml:space="preserve">  Instituto Mexicano del Seguro Social</t>
  </si>
  <si>
    <t>(Concluye)</t>
  </si>
  <si>
    <t>3/ Incluye subsidios y transferencias a entidades de control presupuestario indirecto. Excluye apoyos fiscales a entidades de control presupuestario directo y aportaciones ISSSTE-FOVISSSTE.</t>
  </si>
  <si>
    <t xml:space="preserve">  Previsiones y Aportaciones a los Sistemas de</t>
  </si>
  <si>
    <t xml:space="preserve">   Educación Básica,  Normal, Tecnológica y de</t>
  </si>
  <si>
    <t xml:space="preserve">   Adultos</t>
  </si>
  <si>
    <t xml:space="preserve">  Aportaciones Federales para Entidades Federativas</t>
  </si>
  <si>
    <t xml:space="preserve">    y Municipios</t>
  </si>
  <si>
    <t xml:space="preserve">  Programa de Apoyos para el Fortalecimiento de las</t>
  </si>
  <si>
    <t xml:space="preserve">   Entidades Federativas</t>
  </si>
  <si>
    <t xml:space="preserve">  Alimentación</t>
  </si>
  <si>
    <t xml:space="preserve">  Agricultura, Ganadería, Desarrollo  Rural, Pesca y </t>
  </si>
  <si>
    <t xml:space="preserve">  Medio Ambiente y Recursos Naturales</t>
  </si>
  <si>
    <t xml:space="preserve">  Procuraduría General de la República</t>
  </si>
  <si>
    <t xml:space="preserve">  Consejería Jurídica del Ejecutivo Federal</t>
  </si>
  <si>
    <t xml:space="preserve">  Consejo Nacional de Ciencia y Tecnología</t>
  </si>
  <si>
    <t>Gasto programable del sector público presupuestario en clasificación administrativa</t>
  </si>
  <si>
    <t xml:space="preserve">  Instituto de Seguridad y Servicios Sociales de los</t>
  </si>
  <si>
    <t>4/ A partir de 2013, se convierte en órgano autónomo de acuerdo con las reformas constitucionales del 26 de febrero y 11 de junio.</t>
  </si>
  <si>
    <t xml:space="preserve">  Provisiones Salariales y Económicas</t>
  </si>
  <si>
    <t xml:space="preserve">  Lotería Nacional para la Asistencia Pública</t>
  </si>
  <si>
    <t>2/ Las sumas parciales pueden no coincidir con los totales debido al redondeo de las cifras.</t>
  </si>
  <si>
    <t>6/ A partir del 2 de abril del 2013, la Secretaría de Gobernación asume las funciones de la Secretaría de Seguridad Pública.</t>
  </si>
  <si>
    <t>8/ Hasta 2012 se denominó Reforma Agraria.</t>
  </si>
  <si>
    <t xml:space="preserve"> Ramos Administrativos</t>
  </si>
  <si>
    <t xml:space="preserve"> Ramos Generales</t>
  </si>
  <si>
    <t xml:space="preserve">  Órganos Autónomos</t>
  </si>
  <si>
    <t xml:space="preserve">   Instituto Nacional Electoral</t>
  </si>
  <si>
    <t xml:space="preserve">   Comisión Nacional de los Derechos Humanos</t>
  </si>
  <si>
    <t xml:space="preserve">   Instituto Nacional de Transparencia, Acceso a la </t>
  </si>
  <si>
    <t xml:space="preserve">   Instituto Nacional de Estadística y Geografía</t>
  </si>
  <si>
    <t xml:space="preserve">   Tribunal Federal de Justicia Fiscal yAdministrativa</t>
  </si>
  <si>
    <t xml:space="preserve">      de Información, Estadística y Geográfica.</t>
  </si>
  <si>
    <t xml:space="preserve">7/ Para fines de comparación, en 2008 excluye los recursos correspondientes al INEGI, ya que el Instituto inició operaciones a partir del 15 de julio del 2008,  de acuerdo a la nueva Ley del Sistema Nacional </t>
  </si>
  <si>
    <t xml:space="preserve">5/ A partir de 2014, el IFAI se estableció como órgano autónomo de acuerdo a las reformas constitucionales del 7 de febrero de 2014.  Con la entrada en vigor de la Ley General de Transparencia y Acceso </t>
  </si>
  <si>
    <t xml:space="preserve">      a la Información Pública (DOF del 4 de mayo de 2015), cambia su nombre por el del Instituto Nacional de Transparencia, Acceso a la Información y Protección de Datos Personales (INAI).</t>
  </si>
  <si>
    <t xml:space="preserve">      en el DOF el 20 de diciembre de 2013 y el Decreto por el que se expide la Ley de los Órganos Reguladores Coordinados en Materia Energética publicada en el DOF el 11 de agosto de 2014.</t>
  </si>
  <si>
    <t>1/ Presupuesto aprobado.</t>
  </si>
  <si>
    <t>9/ Se crean los ramos 45 Comisión Reguladora de Energía y 46 Comisión Nacional de Hidrocarburos de acuerdo con las modificaciones a la Constitución Política de los Estados Unidos Mexicanos publicadas</t>
  </si>
  <si>
    <t>Fuente: De 2008 a 2015, Cuenta de la Hacienda Pública Federal. Para 2016, Presupuesto de Egresos de la Federación.</t>
  </si>
  <si>
    <t xml:space="preserve">  Ramo 47 Entidades no Sectorizadas </t>
  </si>
  <si>
    <t xml:space="preserve">  Apoyos Fiscales a Entidades de Control Directo</t>
  </si>
  <si>
    <r>
      <t xml:space="preserve">2016 </t>
    </r>
    <r>
      <rPr>
        <vertAlign val="superscript"/>
        <sz val="6"/>
        <color theme="1"/>
        <rFont val="Soberana Sans Light"/>
        <family val="3"/>
      </rPr>
      <t>1/</t>
    </r>
  </si>
  <si>
    <r>
      <t>Total</t>
    </r>
    <r>
      <rPr>
        <b/>
        <vertAlign val="superscript"/>
        <sz val="5.5"/>
        <color theme="1"/>
        <rFont val="Soberana Sans Light"/>
        <family val="3"/>
      </rPr>
      <t>2/</t>
    </r>
  </si>
  <si>
    <r>
      <t xml:space="preserve"> Gobierno Federal</t>
    </r>
    <r>
      <rPr>
        <b/>
        <vertAlign val="superscript"/>
        <sz val="5.5"/>
        <color theme="1"/>
        <rFont val="Soberana Sans Light"/>
        <family val="3"/>
      </rPr>
      <t>3/</t>
    </r>
  </si>
  <si>
    <r>
      <t xml:space="preserve">   Comisión Federal de Competecia Económica</t>
    </r>
    <r>
      <rPr>
        <vertAlign val="superscript"/>
        <sz val="5.5"/>
        <color theme="1"/>
        <rFont val="Soberana Sans Light"/>
        <family val="3"/>
      </rPr>
      <t>4/</t>
    </r>
  </si>
  <si>
    <r>
      <t xml:space="preserve">   Instituto Nacional para la Evaluación de la Educación</t>
    </r>
    <r>
      <rPr>
        <vertAlign val="superscript"/>
        <sz val="5.5"/>
        <color theme="1"/>
        <rFont val="Soberana Sans Light"/>
        <family val="3"/>
      </rPr>
      <t xml:space="preserve">4/ </t>
    </r>
  </si>
  <si>
    <r>
      <t xml:space="preserve">   Instituto Federal de Telecomunicaciones</t>
    </r>
    <r>
      <rPr>
        <vertAlign val="superscript"/>
        <sz val="5.5"/>
        <color theme="1"/>
        <rFont val="Soberana Sans Light"/>
        <family val="3"/>
      </rPr>
      <t>4/</t>
    </r>
  </si>
  <si>
    <r>
      <t xml:space="preserve">    Información y Protección de Datos Personales</t>
    </r>
    <r>
      <rPr>
        <vertAlign val="superscript"/>
        <sz val="5.5"/>
        <color theme="1"/>
        <rFont val="Soberana Sans Light"/>
        <family val="3"/>
      </rPr>
      <t>5/</t>
    </r>
  </si>
  <si>
    <r>
      <t xml:space="preserve">  Gobernación</t>
    </r>
    <r>
      <rPr>
        <vertAlign val="superscript"/>
        <sz val="5.5"/>
        <color theme="1"/>
        <rFont val="Soberana Sans Light"/>
        <family val="3"/>
      </rPr>
      <t>6/</t>
    </r>
  </si>
  <si>
    <r>
      <t xml:space="preserve">  Hacienda y Crédito Público</t>
    </r>
    <r>
      <rPr>
        <vertAlign val="superscript"/>
        <sz val="5.5"/>
        <color theme="1"/>
        <rFont val="Soberana Sans Light"/>
        <family val="3"/>
      </rPr>
      <t>7/</t>
    </r>
  </si>
  <si>
    <r>
      <t xml:space="preserve">  Desarrollo Agrario, Territorial y  Urbano</t>
    </r>
    <r>
      <rPr>
        <vertAlign val="superscript"/>
        <sz val="5.5"/>
        <color theme="1"/>
        <rFont val="Soberana Sans Light"/>
        <family val="3"/>
      </rPr>
      <t>8/</t>
    </r>
  </si>
  <si>
    <r>
      <t xml:space="preserve">  Comisión Reguladora de Energía</t>
    </r>
    <r>
      <rPr>
        <vertAlign val="superscript"/>
        <sz val="5.5"/>
        <color theme="1"/>
        <rFont val="Soberana Sans Light"/>
        <family val="3"/>
      </rPr>
      <t>9/</t>
    </r>
  </si>
  <si>
    <r>
      <t xml:space="preserve">  Comisión Nacional de Hidrocarburos</t>
    </r>
    <r>
      <rPr>
        <vertAlign val="superscript"/>
        <sz val="5.5"/>
        <color theme="1"/>
        <rFont val="Soberana Sans Light"/>
        <family val="3"/>
      </rPr>
      <t>9/</t>
    </r>
  </si>
  <si>
    <t xml:space="preserve"> MENOS:</t>
  </si>
  <si>
    <t xml:space="preserve"> Entidades de Control Directo </t>
  </si>
  <si>
    <t xml:space="preserve"> Empresas Productivas del Estado</t>
  </si>
  <si>
    <t xml:space="preserve">  Petróleos Mexicanos</t>
  </si>
  <si>
    <t xml:space="preserve">  Comisión Federal de Electricidad</t>
  </si>
  <si>
    <t xml:space="preserve">  Luz y Fuerza del Centro</t>
  </si>
  <si>
    <t xml:space="preserve">  Caminos y Puentes Federales de Ingresos</t>
  </si>
  <si>
    <t xml:space="preserve">   y Servicios Conexos</t>
  </si>
  <si>
    <t xml:space="preserve">  Trabajadores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</si>
</sst>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_ ;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5"/>
      <color theme="1"/>
      <name val="Calibri"/>
      <family val="2"/>
      <scheme val="minor"/>
    </font>
    <font>
      <b/>
      <sz val="8.5"/>
      <color theme="1"/>
      <name val="Soberana Sans Light"/>
      <family val="3"/>
    </font>
    <font>
      <sz val="8.5"/>
      <color theme="1"/>
      <name val="Calibri"/>
      <family val="2"/>
      <scheme val="minor"/>
    </font>
    <font>
      <sz val="5.5"/>
      <color theme="1"/>
      <name val="Soberana Sans Light"/>
      <family val="3"/>
    </font>
    <font>
      <sz val="6"/>
      <color theme="1"/>
      <name val="Calibri"/>
      <family val="2"/>
      <scheme val="minor"/>
    </font>
    <font>
      <b/>
      <sz val="5.5"/>
      <color theme="1"/>
      <name val="Soberana Sans Light"/>
      <family val="3"/>
    </font>
    <font>
      <sz val="10"/>
      <name val="Arial"/>
      <family val="2"/>
    </font>
    <font>
      <sz val="5"/>
      <name val="Soberana Sans Light"/>
      <family val="3"/>
    </font>
    <font>
      <sz val="8"/>
      <color theme="1"/>
      <name val="Soberana Sans Light"/>
      <family val="3"/>
    </font>
    <font>
      <sz val="10"/>
      <name val="Soberana Sans Light"/>
      <family val="3"/>
    </font>
    <font>
      <vertAlign val="superscript"/>
      <sz val="6"/>
      <color theme="1"/>
      <name val="Soberana Sans Light"/>
      <family val="3"/>
    </font>
    <font>
      <b/>
      <vertAlign val="superscript"/>
      <sz val="5.5"/>
      <color theme="1"/>
      <name val="Soberana Sans Light"/>
      <family val="3"/>
    </font>
    <font>
      <vertAlign val="superscript"/>
      <sz val="5.5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164" fontId="4" fillId="0" borderId="0" xfId="1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64" fontId="3" fillId="0" borderId="2" xfId="1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164" fontId="4" fillId="0" borderId="2" xfId="1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5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2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3" fillId="0" borderId="0" xfId="0" applyFont="1" applyFill="1"/>
    <xf numFmtId="0" fontId="0" fillId="0" borderId="0" xfId="0" applyFill="1"/>
    <xf numFmtId="0" fontId="14" fillId="0" borderId="0" xfId="0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Millares" xfId="1" builtinId="3"/>
    <cellStyle name="Normal" xfId="0" builtinId="0"/>
    <cellStyle name="Normal_gasto programable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45</xdr:row>
      <xdr:rowOff>0</xdr:rowOff>
    </xdr:from>
    <xdr:to>
      <xdr:col>0</xdr:col>
      <xdr:colOff>552449</xdr:colOff>
      <xdr:row>45</xdr:row>
      <xdr:rowOff>9525</xdr:rowOff>
    </xdr:to>
    <xdr:sp macro="" textlink="">
      <xdr:nvSpPr>
        <xdr:cNvPr id="13" name="12 CuadroTexto"/>
        <xdr:cNvSpPr txBox="1"/>
      </xdr:nvSpPr>
      <xdr:spPr>
        <a:xfrm>
          <a:off x="223837" y="5033963"/>
          <a:ext cx="328612" cy="1571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berana Sans Light" pitchFamily="50" charset="0"/>
            </a:rPr>
            <a:t>7/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tabSelected="1" zoomScale="190" zoomScaleNormal="190" workbookViewId="0">
      <selection activeCell="A4" sqref="A4"/>
    </sheetView>
  </sheetViews>
  <sheetFormatPr baseColWidth="10" defaultRowHeight="15" x14ac:dyDescent="0.25"/>
  <cols>
    <col min="1" max="1" width="25.5703125" customWidth="1"/>
    <col min="2" max="3" width="6.28515625" customWidth="1"/>
    <col min="4" max="7" width="6.42578125" customWidth="1"/>
    <col min="8" max="8" width="6.42578125" style="2" customWidth="1"/>
    <col min="9" max="9" width="6.42578125" customWidth="1"/>
    <col min="10" max="10" width="6.42578125" style="2" customWidth="1"/>
  </cols>
  <sheetData>
    <row r="1" spans="1:12" ht="12" customHeight="1" x14ac:dyDescent="0.25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15"/>
      <c r="L1" s="15"/>
    </row>
    <row r="2" spans="1:12" ht="9.9499999999999993" customHeight="1" x14ac:dyDescent="0.25">
      <c r="A2" s="36" t="s">
        <v>0</v>
      </c>
      <c r="B2" s="36"/>
      <c r="C2" s="36"/>
      <c r="D2" s="36"/>
      <c r="E2" s="7"/>
      <c r="F2" s="7"/>
      <c r="H2" s="33"/>
      <c r="I2" s="33"/>
      <c r="J2" s="32" t="s">
        <v>22</v>
      </c>
      <c r="K2" s="1"/>
      <c r="L2" s="1"/>
    </row>
    <row r="3" spans="1:12" ht="14.25" customHeight="1" x14ac:dyDescent="0.25">
      <c r="A3" s="14" t="s">
        <v>1</v>
      </c>
      <c r="B3" s="14">
        <v>2008</v>
      </c>
      <c r="C3" s="14">
        <v>2009</v>
      </c>
      <c r="D3" s="14">
        <v>2010</v>
      </c>
      <c r="E3" s="14">
        <v>2011</v>
      </c>
      <c r="F3" s="14">
        <v>2012</v>
      </c>
      <c r="G3" s="14">
        <v>2013</v>
      </c>
      <c r="H3" s="14">
        <v>2014</v>
      </c>
      <c r="I3" s="14">
        <v>2015</v>
      </c>
      <c r="J3" s="14" t="s">
        <v>63</v>
      </c>
      <c r="K3" s="3"/>
      <c r="L3" s="3"/>
    </row>
    <row r="4" spans="1:12" ht="11.25" customHeight="1" x14ac:dyDescent="0.25">
      <c r="A4" s="8" t="s">
        <v>64</v>
      </c>
      <c r="B4" s="9">
        <f t="shared" ref="B4:H4" si="0">SUM(B5,B59)</f>
        <v>2229154.5</v>
      </c>
      <c r="C4" s="9">
        <f t="shared" si="0"/>
        <v>2459609.7000000002</v>
      </c>
      <c r="D4" s="9">
        <f t="shared" si="0"/>
        <v>2640625.2000000002</v>
      </c>
      <c r="E4" s="9">
        <f t="shared" si="0"/>
        <v>2884915.8</v>
      </c>
      <c r="F4" s="9">
        <f t="shared" si="0"/>
        <v>3122058.2</v>
      </c>
      <c r="G4" s="9">
        <f t="shared" si="0"/>
        <v>3343528.9000000004</v>
      </c>
      <c r="H4" s="9">
        <f t="shared" si="0"/>
        <v>3612054.5999999996</v>
      </c>
      <c r="I4" s="23">
        <f>SUM(I5,I59,I69)</f>
        <v>3853981.9462708584</v>
      </c>
      <c r="J4" s="23">
        <f>SUM(J5,J59,J69)</f>
        <v>3606705.6454419992</v>
      </c>
      <c r="K4" s="4"/>
      <c r="L4" s="3"/>
    </row>
    <row r="5" spans="1:12" ht="7.5" customHeight="1" x14ac:dyDescent="0.25">
      <c r="A5" s="8" t="s">
        <v>65</v>
      </c>
      <c r="B5" s="23">
        <f t="shared" ref="B5:J5" si="1">SUM(B6,B7,B8,B18,B46-B56)</f>
        <v>1327725.5</v>
      </c>
      <c r="C5" s="23">
        <f t="shared" si="1"/>
        <v>1372496.7</v>
      </c>
      <c r="D5" s="23">
        <f t="shared" si="1"/>
        <v>1477093.2999999998</v>
      </c>
      <c r="E5" s="23">
        <f t="shared" si="1"/>
        <v>1647870.7999999998</v>
      </c>
      <c r="F5" s="23">
        <f t="shared" si="1"/>
        <v>1744311.4</v>
      </c>
      <c r="G5" s="23">
        <f t="shared" si="1"/>
        <v>1904961.5000000002</v>
      </c>
      <c r="H5" s="23">
        <f t="shared" si="1"/>
        <v>2080077.6999999997</v>
      </c>
      <c r="I5" s="23">
        <f t="shared" si="1"/>
        <v>2301442.6958328583</v>
      </c>
      <c r="J5" s="23">
        <f t="shared" si="1"/>
        <v>2054732.2933229995</v>
      </c>
      <c r="K5" s="5"/>
      <c r="L5" s="1"/>
    </row>
    <row r="6" spans="1:12" ht="7.5" customHeight="1" x14ac:dyDescent="0.25">
      <c r="A6" s="8" t="s">
        <v>2</v>
      </c>
      <c r="B6" s="9">
        <v>9318.5</v>
      </c>
      <c r="C6" s="9">
        <v>9559.4</v>
      </c>
      <c r="D6" s="9">
        <v>9918</v>
      </c>
      <c r="E6" s="9">
        <v>10458.299999999999</v>
      </c>
      <c r="F6" s="9">
        <v>11781.4</v>
      </c>
      <c r="G6" s="9">
        <v>12603.2</v>
      </c>
      <c r="H6" s="9">
        <v>13277.7</v>
      </c>
      <c r="I6" s="23">
        <v>14294.808532850006</v>
      </c>
      <c r="J6" s="23">
        <v>14101.599050999999</v>
      </c>
      <c r="K6" s="5"/>
      <c r="L6" s="1"/>
    </row>
    <row r="7" spans="1:12" ht="7.5" customHeight="1" x14ac:dyDescent="0.25">
      <c r="A7" s="8" t="s">
        <v>3</v>
      </c>
      <c r="B7" s="9">
        <v>29977.8</v>
      </c>
      <c r="C7" s="9">
        <v>31380</v>
      </c>
      <c r="D7" s="9">
        <v>33892.199999999997</v>
      </c>
      <c r="E7" s="9">
        <v>37814.1</v>
      </c>
      <c r="F7" s="9">
        <v>39716.400000000001</v>
      </c>
      <c r="G7" s="9">
        <v>43100.7</v>
      </c>
      <c r="H7" s="9">
        <v>48874.8</v>
      </c>
      <c r="I7" s="23">
        <v>49390.765637509903</v>
      </c>
      <c r="J7" s="23">
        <v>63616.316565000001</v>
      </c>
      <c r="K7" s="5"/>
      <c r="L7" s="1"/>
    </row>
    <row r="8" spans="1:12" s="2" customFormat="1" ht="7.5" customHeight="1" x14ac:dyDescent="0.25">
      <c r="A8" s="8" t="s">
        <v>47</v>
      </c>
      <c r="B8" s="23">
        <f t="shared" ref="B8:I8" si="2">SUM(B9:B17)</f>
        <v>14681.3</v>
      </c>
      <c r="C8" s="23">
        <f t="shared" si="2"/>
        <v>20365.8</v>
      </c>
      <c r="D8" s="23">
        <f t="shared" si="2"/>
        <v>19847</v>
      </c>
      <c r="E8" s="23">
        <f t="shared" si="2"/>
        <v>17513.3</v>
      </c>
      <c r="F8" s="23">
        <f t="shared" si="2"/>
        <v>24151.199999999997</v>
      </c>
      <c r="G8" s="23">
        <f t="shared" si="2"/>
        <v>20968.000000000004</v>
      </c>
      <c r="H8" s="23">
        <f t="shared" si="2"/>
        <v>26063.3</v>
      </c>
      <c r="I8" s="23">
        <f t="shared" si="2"/>
        <v>35376.810652090026</v>
      </c>
      <c r="J8" s="23">
        <f t="shared" ref="J8" si="3">SUM(J9:J17)</f>
        <v>31667.690524000005</v>
      </c>
      <c r="K8" s="5"/>
    </row>
    <row r="9" spans="1:12" ht="7.5" customHeight="1" x14ac:dyDescent="0.25">
      <c r="A9" s="10" t="s">
        <v>48</v>
      </c>
      <c r="B9" s="17">
        <v>8603.4</v>
      </c>
      <c r="C9" s="17">
        <v>11981.4</v>
      </c>
      <c r="D9" s="17">
        <v>8670.5</v>
      </c>
      <c r="E9" s="17">
        <v>10269.5</v>
      </c>
      <c r="F9" s="17">
        <v>15594.1</v>
      </c>
      <c r="G9" s="17">
        <v>10929.2</v>
      </c>
      <c r="H9" s="17">
        <v>12003.2</v>
      </c>
      <c r="I9" s="17">
        <v>18945.187827970025</v>
      </c>
      <c r="J9" s="17">
        <v>15473.834466</v>
      </c>
      <c r="K9" s="5"/>
      <c r="L9" s="1"/>
    </row>
    <row r="10" spans="1:12" s="2" customFormat="1" ht="7.5" customHeight="1" x14ac:dyDescent="0.25">
      <c r="A10" s="10" t="s">
        <v>52</v>
      </c>
      <c r="B10" s="17">
        <v>1359.8</v>
      </c>
      <c r="C10" s="17">
        <v>1419.5</v>
      </c>
      <c r="D10" s="17">
        <v>1677.7</v>
      </c>
      <c r="E10" s="17">
        <v>1849.6</v>
      </c>
      <c r="F10" s="17">
        <v>2082.1</v>
      </c>
      <c r="G10" s="17">
        <v>2149.8000000000002</v>
      </c>
      <c r="H10" s="17">
        <v>2268.6999999999998</v>
      </c>
      <c r="I10" s="17">
        <v>2542.5093935400027</v>
      </c>
      <c r="J10" s="17">
        <v>2447.4831119999999</v>
      </c>
      <c r="K10" s="5"/>
    </row>
    <row r="11" spans="1:12" ht="7.5" customHeight="1" x14ac:dyDescent="0.25">
      <c r="A11" s="10" t="s">
        <v>49</v>
      </c>
      <c r="B11" s="17">
        <v>873.6</v>
      </c>
      <c r="C11" s="17">
        <v>892.7</v>
      </c>
      <c r="D11" s="17">
        <v>890</v>
      </c>
      <c r="E11" s="17">
        <v>1067.4000000000001</v>
      </c>
      <c r="F11" s="17">
        <v>1246.5999999999999</v>
      </c>
      <c r="G11" s="17">
        <v>1359</v>
      </c>
      <c r="H11" s="17">
        <v>1335.8</v>
      </c>
      <c r="I11" s="17">
        <v>1382.9222750100027</v>
      </c>
      <c r="J11" s="17">
        <v>1546.934935</v>
      </c>
      <c r="K11" s="5"/>
      <c r="L11" s="1"/>
    </row>
    <row r="12" spans="1:12" s="2" customFormat="1" ht="7.5" customHeight="1" x14ac:dyDescent="0.25">
      <c r="A12" s="10" t="s">
        <v>51</v>
      </c>
      <c r="B12" s="17">
        <v>3844.5</v>
      </c>
      <c r="C12" s="17">
        <v>6072.2</v>
      </c>
      <c r="D12" s="17">
        <v>8608.7999999999993</v>
      </c>
      <c r="E12" s="17">
        <v>4326.8</v>
      </c>
      <c r="F12" s="17">
        <v>5228.3999999999996</v>
      </c>
      <c r="G12" s="17">
        <v>6171.7</v>
      </c>
      <c r="H12" s="17">
        <v>7921.7</v>
      </c>
      <c r="I12" s="17">
        <v>8376.4363054199948</v>
      </c>
      <c r="J12" s="17">
        <v>7723.5196820000001</v>
      </c>
      <c r="K12" s="5"/>
    </row>
    <row r="13" spans="1:12" s="2" customFormat="1" ht="7.5" customHeight="1" x14ac:dyDescent="0.25">
      <c r="A13" s="10" t="s">
        <v>66</v>
      </c>
      <c r="B13" s="11"/>
      <c r="C13" s="11"/>
      <c r="D13" s="11"/>
      <c r="E13" s="11"/>
      <c r="F13" s="17"/>
      <c r="G13" s="17">
        <v>79.900000000000006</v>
      </c>
      <c r="H13" s="17">
        <v>290.39999999999998</v>
      </c>
      <c r="I13" s="17">
        <v>466.72489974999996</v>
      </c>
      <c r="J13" s="17">
        <v>478.05746399999998</v>
      </c>
      <c r="K13" s="5"/>
    </row>
    <row r="14" spans="1:12" s="2" customFormat="1" ht="7.5" customHeight="1" x14ac:dyDescent="0.25">
      <c r="A14" s="10" t="s">
        <v>67</v>
      </c>
      <c r="B14" s="11"/>
      <c r="C14" s="11"/>
      <c r="D14" s="11"/>
      <c r="E14" s="11"/>
      <c r="F14" s="17"/>
      <c r="G14" s="17">
        <v>76</v>
      </c>
      <c r="H14" s="17">
        <v>588.1</v>
      </c>
      <c r="I14" s="17">
        <v>921.2714259400002</v>
      </c>
      <c r="J14" s="17">
        <v>1060</v>
      </c>
      <c r="K14" s="5"/>
    </row>
    <row r="15" spans="1:12" s="2" customFormat="1" ht="7.5" customHeight="1" x14ac:dyDescent="0.25">
      <c r="A15" s="10" t="s">
        <v>68</v>
      </c>
      <c r="B15" s="11"/>
      <c r="C15" s="11"/>
      <c r="D15" s="11"/>
      <c r="E15" s="11"/>
      <c r="F15" s="17"/>
      <c r="G15" s="17">
        <v>202.4</v>
      </c>
      <c r="H15" s="17">
        <v>1171.0999999999999</v>
      </c>
      <c r="I15" s="17">
        <v>1891.4625558500002</v>
      </c>
      <c r="J15" s="17">
        <v>2000</v>
      </c>
      <c r="K15" s="5"/>
    </row>
    <row r="16" spans="1:12" s="2" customFormat="1" ht="7.5" customHeight="1" x14ac:dyDescent="0.25">
      <c r="A16" s="10" t="s">
        <v>50</v>
      </c>
      <c r="B16" s="11"/>
      <c r="C16" s="11"/>
      <c r="D16" s="11"/>
      <c r="E16" s="11"/>
      <c r="F16" s="17"/>
      <c r="G16" s="17"/>
      <c r="H16" s="17"/>
      <c r="I16" s="17"/>
      <c r="J16" s="17"/>
      <c r="K16" s="5"/>
    </row>
    <row r="17" spans="1:12" s="2" customFormat="1" ht="7.5" customHeight="1" x14ac:dyDescent="0.25">
      <c r="A17" s="10" t="s">
        <v>69</v>
      </c>
      <c r="B17" s="11"/>
      <c r="C17" s="11"/>
      <c r="D17" s="11"/>
      <c r="E17" s="11"/>
      <c r="F17" s="17"/>
      <c r="G17" s="17"/>
      <c r="H17" s="17">
        <v>484.3</v>
      </c>
      <c r="I17" s="17">
        <v>850.2959686099997</v>
      </c>
      <c r="J17" s="17">
        <v>937.86086499999999</v>
      </c>
      <c r="K17" s="5"/>
    </row>
    <row r="18" spans="1:12" ht="7.5" customHeight="1" x14ac:dyDescent="0.25">
      <c r="A18" s="8" t="s">
        <v>45</v>
      </c>
      <c r="B18" s="9">
        <f>SUM(B19,B20,B21,B22,B23,B25,B26,B27,B28,B29,B30,B31,B32,B33,B34,B35,B36,B37,B38,B39,B40,B41,B42)</f>
        <v>738316.20000000007</v>
      </c>
      <c r="C18" s="9">
        <f>SUM(C19,C20,C21,C22,C23,C25,C26,C27,C28,C29,C30,C31,C32,C33,C34,C35,C36,C37,C38,C39,C40,C41,C42)</f>
        <v>817005.9</v>
      </c>
      <c r="D18" s="9">
        <f t="shared" ref="D18:F18" si="4">SUM(D19,D20,D21,D22,D23,D25,D26,D27,D28,D29,D30,D31,D32,D33,D34,D35,D36,D37,D38,D39,D40,D41,D42)</f>
        <v>848859.8</v>
      </c>
      <c r="E18" s="9">
        <f t="shared" si="4"/>
        <v>940264.6</v>
      </c>
      <c r="F18" s="9">
        <f t="shared" si="4"/>
        <v>1014338.8999999999</v>
      </c>
      <c r="G18" s="9">
        <f>SUM(G19,G20,G21,G22,G23,G25,G26,G27,G28,G29,G30,G31,G32,G33,G34,G35,G36,G37,G38,G39,G40,G41,G42)+0.1</f>
        <v>1107955.3000000003</v>
      </c>
      <c r="H18" s="9">
        <f>SUM(H19,H20,H21,H22,H23,H25,H26,H27,H28,H29,H30,H31,H32,H33,H34,H35,H36,H37,H38,H39,H40,H41,H42)</f>
        <v>1203060.0999999999</v>
      </c>
      <c r="I18" s="23">
        <f>SUM(I19,I20,I21,I22,I23,I25,I26,I27,I28,I29,I30,I31,I32,I33,I34,I35,I36,I37,I38,I39,I40,I41,I42,I43,I44)</f>
        <v>1301520.5871293077</v>
      </c>
      <c r="J18" s="23">
        <f>SUM(J19,J20,J21,J22,J23,J25,J26,J27,J28,J29,J30,J31,J32,J33,J34,J35,J36,J37,J38,J39,J40,J41,J42,J43,J44,J45)</f>
        <v>1116787.9667839995</v>
      </c>
      <c r="K18" s="5"/>
      <c r="L18" s="3"/>
    </row>
    <row r="19" spans="1:12" ht="7.5" customHeight="1" x14ac:dyDescent="0.25">
      <c r="A19" s="10" t="s">
        <v>4</v>
      </c>
      <c r="B19" s="11">
        <v>2171.8000000000002</v>
      </c>
      <c r="C19" s="11">
        <v>2515.6</v>
      </c>
      <c r="D19" s="11">
        <v>2305.8000000000002</v>
      </c>
      <c r="E19" s="11">
        <v>2743.9</v>
      </c>
      <c r="F19" s="11">
        <v>3005.2</v>
      </c>
      <c r="G19" s="11">
        <v>3273.4</v>
      </c>
      <c r="H19" s="11">
        <v>3525.6</v>
      </c>
      <c r="I19" s="17">
        <v>3560.5565054600038</v>
      </c>
      <c r="J19" s="17">
        <v>1922.6528639999999</v>
      </c>
      <c r="K19" s="4"/>
      <c r="L19" s="4"/>
    </row>
    <row r="20" spans="1:12" ht="7.5" customHeight="1" x14ac:dyDescent="0.25">
      <c r="A20" s="10" t="s">
        <v>70</v>
      </c>
      <c r="B20" s="11">
        <v>7249.1</v>
      </c>
      <c r="C20" s="11">
        <v>8822.4</v>
      </c>
      <c r="D20" s="11">
        <v>14279.6</v>
      </c>
      <c r="E20" s="11">
        <v>17926.900000000001</v>
      </c>
      <c r="F20" s="11">
        <v>22908.9</v>
      </c>
      <c r="G20" s="11">
        <v>61287.7</v>
      </c>
      <c r="H20" s="11">
        <v>77284.899999999994</v>
      </c>
      <c r="I20" s="17">
        <v>81280.14261663011</v>
      </c>
      <c r="J20" s="17">
        <v>67472.539816000004</v>
      </c>
      <c r="K20" s="4"/>
      <c r="L20" s="4"/>
    </row>
    <row r="21" spans="1:12" ht="7.5" customHeight="1" x14ac:dyDescent="0.25">
      <c r="A21" s="10" t="s">
        <v>5</v>
      </c>
      <c r="B21" s="11">
        <v>7483.6</v>
      </c>
      <c r="C21" s="11">
        <v>7688.5</v>
      </c>
      <c r="D21" s="11">
        <v>8997.7000000000007</v>
      </c>
      <c r="E21" s="11">
        <v>8696.7999999999993</v>
      </c>
      <c r="F21" s="11">
        <v>9784.4</v>
      </c>
      <c r="G21" s="11">
        <v>8200.9</v>
      </c>
      <c r="H21" s="11">
        <v>9306.5</v>
      </c>
      <c r="I21" s="17">
        <v>10866.812370829999</v>
      </c>
      <c r="J21" s="17">
        <v>7841.5048450000004</v>
      </c>
      <c r="K21" s="4"/>
      <c r="L21" s="4"/>
    </row>
    <row r="22" spans="1:12" ht="7.5" customHeight="1" x14ac:dyDescent="0.25">
      <c r="A22" s="10" t="s">
        <v>71</v>
      </c>
      <c r="B22" s="11">
        <v>47221.7</v>
      </c>
      <c r="C22" s="11">
        <v>43771.199999999997</v>
      </c>
      <c r="D22" s="11">
        <v>43218.7</v>
      </c>
      <c r="E22" s="11">
        <v>48232.800000000003</v>
      </c>
      <c r="F22" s="11">
        <v>54016.9</v>
      </c>
      <c r="G22" s="11">
        <v>45506.6</v>
      </c>
      <c r="H22" s="17">
        <v>50280.6</v>
      </c>
      <c r="I22" s="17">
        <v>54415.223323839869</v>
      </c>
      <c r="J22" s="17">
        <v>28502.492275000001</v>
      </c>
      <c r="K22" s="4"/>
      <c r="L22" s="4"/>
    </row>
    <row r="23" spans="1:12" ht="7.5" customHeight="1" x14ac:dyDescent="0.25">
      <c r="A23" s="10" t="s">
        <v>6</v>
      </c>
      <c r="B23" s="11">
        <v>37122.400000000001</v>
      </c>
      <c r="C23" s="11">
        <v>44956.1</v>
      </c>
      <c r="D23" s="11">
        <v>52596.9</v>
      </c>
      <c r="E23" s="11">
        <v>63978.9</v>
      </c>
      <c r="F23" s="11">
        <v>61363.8</v>
      </c>
      <c r="G23" s="11">
        <v>63046.7</v>
      </c>
      <c r="H23" s="17">
        <v>66779</v>
      </c>
      <c r="I23" s="17">
        <v>73535.695926169923</v>
      </c>
      <c r="J23" s="17">
        <v>72250.719526000001</v>
      </c>
      <c r="K23" s="4"/>
      <c r="L23" s="4"/>
    </row>
    <row r="24" spans="1:12" ht="7.5" customHeight="1" x14ac:dyDescent="0.25">
      <c r="A24" s="10" t="s">
        <v>32</v>
      </c>
      <c r="B24" s="11"/>
      <c r="C24" s="11"/>
      <c r="D24" s="11"/>
      <c r="E24" s="11"/>
      <c r="F24" s="11"/>
      <c r="G24" s="11"/>
      <c r="H24" s="17"/>
      <c r="I24" s="17"/>
      <c r="J24" s="17"/>
      <c r="L24" s="4"/>
    </row>
    <row r="25" spans="1:12" ht="7.5" customHeight="1" x14ac:dyDescent="0.25">
      <c r="A25" s="10" t="s">
        <v>31</v>
      </c>
      <c r="B25" s="11">
        <v>64111.5</v>
      </c>
      <c r="C25" s="11">
        <v>68053.399999999994</v>
      </c>
      <c r="D25" s="11">
        <v>71672.100000000006</v>
      </c>
      <c r="E25" s="11">
        <v>74927.5</v>
      </c>
      <c r="F25" s="11">
        <v>68628.399999999994</v>
      </c>
      <c r="G25" s="11">
        <v>73006</v>
      </c>
      <c r="H25" s="17">
        <v>83727</v>
      </c>
      <c r="I25" s="17">
        <v>83637.61835418985</v>
      </c>
      <c r="J25" s="17">
        <v>84827.278655999995</v>
      </c>
      <c r="K25" s="4"/>
      <c r="L25" s="4"/>
    </row>
    <row r="26" spans="1:12" ht="7.5" customHeight="1" x14ac:dyDescent="0.25">
      <c r="A26" s="10" t="s">
        <v>7</v>
      </c>
      <c r="B26" s="11">
        <v>48568.2</v>
      </c>
      <c r="C26" s="11">
        <v>63486</v>
      </c>
      <c r="D26" s="11">
        <v>72586.600000000006</v>
      </c>
      <c r="E26" s="11">
        <v>81039.5</v>
      </c>
      <c r="F26" s="11">
        <v>80300.600000000006</v>
      </c>
      <c r="G26" s="11">
        <v>80824.3</v>
      </c>
      <c r="H26" s="17">
        <v>104714.5</v>
      </c>
      <c r="I26" s="17">
        <v>119904.08154101929</v>
      </c>
      <c r="J26" s="17">
        <v>105217.73454400001</v>
      </c>
      <c r="K26" s="4"/>
      <c r="L26" s="4"/>
    </row>
    <row r="27" spans="1:12" ht="7.5" customHeight="1" x14ac:dyDescent="0.25">
      <c r="A27" s="10" t="s">
        <v>8</v>
      </c>
      <c r="B27" s="11">
        <v>17384.900000000001</v>
      </c>
      <c r="C27" s="11">
        <v>18384.400000000001</v>
      </c>
      <c r="D27" s="11">
        <v>15704.8</v>
      </c>
      <c r="E27" s="11">
        <v>17840.3</v>
      </c>
      <c r="F27" s="11">
        <v>19907.400000000001</v>
      </c>
      <c r="G27" s="11">
        <v>19668</v>
      </c>
      <c r="H27" s="17">
        <v>21096.400000000001</v>
      </c>
      <c r="I27" s="17">
        <v>17698.031995820049</v>
      </c>
      <c r="J27" s="17">
        <v>14746.088863000001</v>
      </c>
      <c r="K27" s="4"/>
      <c r="L27" s="4"/>
    </row>
    <row r="28" spans="1:12" ht="7.5" customHeight="1" x14ac:dyDescent="0.25">
      <c r="A28" s="10" t="s">
        <v>9</v>
      </c>
      <c r="B28" s="11">
        <v>188378.7</v>
      </c>
      <c r="C28" s="11">
        <v>208757.5</v>
      </c>
      <c r="D28" s="11">
        <v>225696.4</v>
      </c>
      <c r="E28" s="11">
        <v>252574.2</v>
      </c>
      <c r="F28" s="11">
        <v>281960.3</v>
      </c>
      <c r="G28" s="11">
        <v>290303.90000000002</v>
      </c>
      <c r="H28" s="17">
        <v>319172.3</v>
      </c>
      <c r="I28" s="17">
        <v>326197.77884768927</v>
      </c>
      <c r="J28" s="17">
        <v>302986.555681</v>
      </c>
      <c r="K28" s="4"/>
      <c r="L28" s="4"/>
    </row>
    <row r="29" spans="1:12" ht="7.5" customHeight="1" x14ac:dyDescent="0.25">
      <c r="A29" s="10" t="s">
        <v>10</v>
      </c>
      <c r="B29" s="11">
        <v>69743.5</v>
      </c>
      <c r="C29" s="11">
        <v>80959.3</v>
      </c>
      <c r="D29" s="11">
        <v>86765.6</v>
      </c>
      <c r="E29" s="11">
        <v>99806.5</v>
      </c>
      <c r="F29" s="11">
        <v>112737.3</v>
      </c>
      <c r="G29" s="11">
        <v>118893.9</v>
      </c>
      <c r="H29" s="17">
        <v>120827.8</v>
      </c>
      <c r="I29" s="17">
        <v>121772.35432215</v>
      </c>
      <c r="J29" s="17">
        <v>132216.88179399999</v>
      </c>
      <c r="K29" s="4"/>
      <c r="L29" s="4"/>
    </row>
    <row r="30" spans="1:12" ht="7.5" customHeight="1" x14ac:dyDescent="0.25">
      <c r="A30" s="10" t="s">
        <v>11</v>
      </c>
      <c r="B30" s="11">
        <v>15155.2</v>
      </c>
      <c r="C30" s="11">
        <v>16322</v>
      </c>
      <c r="D30" s="11">
        <v>18415.7</v>
      </c>
      <c r="E30" s="11">
        <v>20052.5</v>
      </c>
      <c r="F30" s="11">
        <v>21407.200000000001</v>
      </c>
      <c r="G30" s="11">
        <v>23937.200000000001</v>
      </c>
      <c r="H30" s="17">
        <v>27052.400000000001</v>
      </c>
      <c r="I30" s="17">
        <v>30534.460148970047</v>
      </c>
      <c r="J30" s="17">
        <v>27401.156874</v>
      </c>
      <c r="K30" s="4"/>
      <c r="L30" s="4"/>
    </row>
    <row r="31" spans="1:12" ht="7.5" customHeight="1" x14ac:dyDescent="0.25">
      <c r="A31" s="10" t="s">
        <v>12</v>
      </c>
      <c r="B31" s="11">
        <v>3959.4</v>
      </c>
      <c r="C31" s="11">
        <v>3992.7</v>
      </c>
      <c r="D31" s="11">
        <v>3865</v>
      </c>
      <c r="E31" s="11">
        <v>3889.5</v>
      </c>
      <c r="F31" s="11">
        <v>4360.1000000000004</v>
      </c>
      <c r="G31" s="11">
        <v>4697.8999999999996</v>
      </c>
      <c r="H31" s="17">
        <v>5068.1000000000004</v>
      </c>
      <c r="I31" s="17">
        <v>4981.2964779300028</v>
      </c>
      <c r="J31" s="17">
        <v>4374.8825809999998</v>
      </c>
      <c r="K31" s="4"/>
      <c r="L31" s="4"/>
    </row>
    <row r="32" spans="1:12" ht="7.5" customHeight="1" x14ac:dyDescent="0.25">
      <c r="A32" s="10" t="s">
        <v>72</v>
      </c>
      <c r="B32" s="11">
        <v>5052.3</v>
      </c>
      <c r="C32" s="11">
        <v>5234.3999999999996</v>
      </c>
      <c r="D32" s="11">
        <v>4953.8</v>
      </c>
      <c r="E32" s="11">
        <v>5647.7</v>
      </c>
      <c r="F32" s="11">
        <v>5351.1</v>
      </c>
      <c r="G32" s="11">
        <v>21148</v>
      </c>
      <c r="H32" s="17">
        <v>25831.5</v>
      </c>
      <c r="I32" s="17">
        <v>26979.284460650069</v>
      </c>
      <c r="J32" s="17">
        <v>25613.444547999999</v>
      </c>
      <c r="K32" s="4"/>
      <c r="L32" s="4"/>
    </row>
    <row r="33" spans="1:12" ht="7.5" customHeight="1" x14ac:dyDescent="0.25">
      <c r="A33" s="10" t="s">
        <v>33</v>
      </c>
      <c r="B33" s="11">
        <v>38969.599999999999</v>
      </c>
      <c r="C33" s="11">
        <v>45121.1</v>
      </c>
      <c r="D33" s="11">
        <v>48679</v>
      </c>
      <c r="E33" s="11">
        <v>52611.7</v>
      </c>
      <c r="F33" s="11">
        <v>58024</v>
      </c>
      <c r="G33" s="11">
        <v>56488.2</v>
      </c>
      <c r="H33" s="11">
        <v>63351.1</v>
      </c>
      <c r="I33" s="17">
        <v>57452.426534969862</v>
      </c>
      <c r="J33" s="17">
        <v>55770.254827999997</v>
      </c>
      <c r="K33" s="4"/>
      <c r="L33" s="4"/>
    </row>
    <row r="34" spans="1:12" ht="7.5" customHeight="1" x14ac:dyDescent="0.25">
      <c r="A34" s="10" t="s">
        <v>34</v>
      </c>
      <c r="B34" s="11">
        <v>8950.2000000000007</v>
      </c>
      <c r="C34" s="11">
        <v>10833.4</v>
      </c>
      <c r="D34" s="11">
        <v>10651.8</v>
      </c>
      <c r="E34" s="11">
        <v>11553.5</v>
      </c>
      <c r="F34" s="11">
        <v>13606.7</v>
      </c>
      <c r="G34" s="11">
        <v>15221</v>
      </c>
      <c r="H34" s="11">
        <v>15570.9</v>
      </c>
      <c r="I34" s="17">
        <v>16215.766674429979</v>
      </c>
      <c r="J34" s="17">
        <v>16468.566951000001</v>
      </c>
      <c r="K34" s="4"/>
      <c r="L34" s="4"/>
    </row>
    <row r="35" spans="1:12" ht="7.5" customHeight="1" x14ac:dyDescent="0.25">
      <c r="A35" s="10" t="s">
        <v>13</v>
      </c>
      <c r="B35" s="11">
        <v>81117.8</v>
      </c>
      <c r="C35" s="11">
        <v>66195.3</v>
      </c>
      <c r="D35" s="11">
        <v>37139.699999999997</v>
      </c>
      <c r="E35" s="11">
        <v>31957.1</v>
      </c>
      <c r="F35" s="11">
        <v>34661.4</v>
      </c>
      <c r="G35" s="11">
        <v>103221.9</v>
      </c>
      <c r="H35" s="11">
        <v>61334.2</v>
      </c>
      <c r="I35" s="17">
        <v>111359.25726309</v>
      </c>
      <c r="J35" s="17">
        <v>2807.9791369999998</v>
      </c>
      <c r="K35" s="4"/>
      <c r="L35" s="4"/>
    </row>
    <row r="36" spans="1:12" ht="7.5" customHeight="1" x14ac:dyDescent="0.25">
      <c r="A36" s="10" t="s">
        <v>14</v>
      </c>
      <c r="B36" s="11">
        <v>54126.5</v>
      </c>
      <c r="C36" s="11">
        <v>64000.6</v>
      </c>
      <c r="D36" s="11">
        <v>76560.600000000006</v>
      </c>
      <c r="E36" s="11">
        <v>78706.600000000006</v>
      </c>
      <c r="F36" s="11">
        <v>83879</v>
      </c>
      <c r="G36" s="11">
        <v>85670.9</v>
      </c>
      <c r="H36" s="11">
        <v>106134.9</v>
      </c>
      <c r="I36" s="17">
        <v>112439.96912289964</v>
      </c>
      <c r="J36" s="17">
        <v>109371.90901800001</v>
      </c>
      <c r="K36" s="4"/>
      <c r="L36" s="4"/>
    </row>
    <row r="37" spans="1:12" ht="7.5" customHeight="1" x14ac:dyDescent="0.25">
      <c r="A37" s="10" t="s">
        <v>15</v>
      </c>
      <c r="B37" s="11">
        <v>4865</v>
      </c>
      <c r="C37" s="11">
        <v>6211.8</v>
      </c>
      <c r="D37" s="11">
        <v>5461.8</v>
      </c>
      <c r="E37" s="11">
        <v>6813.6</v>
      </c>
      <c r="F37" s="11">
        <v>7743.1</v>
      </c>
      <c r="G37" s="11">
        <v>6758.3</v>
      </c>
      <c r="H37" s="11">
        <v>8863.2999999999993</v>
      </c>
      <c r="I37" s="17">
        <v>11541.497340329999</v>
      </c>
      <c r="J37" s="17">
        <v>5211.444461</v>
      </c>
      <c r="K37" s="4"/>
      <c r="L37" s="4"/>
    </row>
    <row r="38" spans="1:12" ht="7.5" customHeight="1" x14ac:dyDescent="0.25">
      <c r="A38" s="10" t="s">
        <v>16</v>
      </c>
      <c r="B38" s="11">
        <v>2484.1999999999998</v>
      </c>
      <c r="C38" s="11">
        <v>2649.8</v>
      </c>
      <c r="D38" s="11">
        <v>2441</v>
      </c>
      <c r="E38" s="11">
        <v>1968.4</v>
      </c>
      <c r="F38" s="11">
        <v>1704.4</v>
      </c>
      <c r="G38" s="11">
        <v>1529.7</v>
      </c>
      <c r="H38" s="11">
        <v>1683</v>
      </c>
      <c r="I38" s="17">
        <v>1952.5896313399999</v>
      </c>
      <c r="J38" s="17">
        <v>1296.9848</v>
      </c>
      <c r="K38" s="4"/>
      <c r="L38" s="4"/>
    </row>
    <row r="39" spans="1:12" ht="7.5" customHeight="1" x14ac:dyDescent="0.25">
      <c r="A39" s="10" t="s">
        <v>17</v>
      </c>
      <c r="B39" s="11">
        <v>843.6</v>
      </c>
      <c r="C39" s="11">
        <v>755.4</v>
      </c>
      <c r="D39" s="11">
        <v>682.3</v>
      </c>
      <c r="E39" s="11">
        <v>744.3</v>
      </c>
      <c r="F39" s="11">
        <v>880.1</v>
      </c>
      <c r="G39" s="11">
        <v>915.1</v>
      </c>
      <c r="H39" s="11">
        <v>978.7</v>
      </c>
      <c r="I39" s="17">
        <v>995.95632403999889</v>
      </c>
      <c r="J39" s="17">
        <v>881.06506300000001</v>
      </c>
      <c r="K39" s="4"/>
      <c r="L39" s="4"/>
    </row>
    <row r="40" spans="1:12" ht="7.5" customHeight="1" x14ac:dyDescent="0.25">
      <c r="A40" s="10" t="s">
        <v>18</v>
      </c>
      <c r="B40" s="11">
        <v>21140.3</v>
      </c>
      <c r="C40" s="11">
        <v>33557.199999999997</v>
      </c>
      <c r="D40" s="11">
        <v>30184.9</v>
      </c>
      <c r="E40" s="11">
        <v>41056.9</v>
      </c>
      <c r="F40" s="11">
        <v>49165.8</v>
      </c>
      <c r="G40" s="11"/>
      <c r="H40" s="11"/>
      <c r="I40" s="17"/>
      <c r="J40" s="17"/>
      <c r="L40" s="4"/>
    </row>
    <row r="41" spans="1:12" ht="7.5" customHeight="1" x14ac:dyDescent="0.25">
      <c r="A41" s="10" t="s">
        <v>35</v>
      </c>
      <c r="B41" s="11">
        <v>444.3</v>
      </c>
      <c r="C41" s="11">
        <v>470.6</v>
      </c>
      <c r="D41" s="11">
        <v>111.9</v>
      </c>
      <c r="E41" s="11">
        <v>114</v>
      </c>
      <c r="F41" s="11">
        <v>115.7</v>
      </c>
      <c r="G41" s="11">
        <v>123.6</v>
      </c>
      <c r="H41" s="11">
        <v>133</v>
      </c>
      <c r="I41" s="17">
        <v>141.30515866000005</v>
      </c>
      <c r="J41" s="17">
        <v>117.45931</v>
      </c>
      <c r="K41" s="4"/>
      <c r="L41" s="4"/>
    </row>
    <row r="42" spans="1:12" ht="7.5" customHeight="1" x14ac:dyDescent="0.25">
      <c r="A42" s="10" t="s">
        <v>36</v>
      </c>
      <c r="B42" s="11">
        <v>11772.4</v>
      </c>
      <c r="C42" s="11">
        <v>14267.2</v>
      </c>
      <c r="D42" s="11">
        <v>15888.1</v>
      </c>
      <c r="E42" s="11">
        <v>17381.5</v>
      </c>
      <c r="F42" s="11">
        <v>18827.099999999999</v>
      </c>
      <c r="G42" s="11">
        <v>24232</v>
      </c>
      <c r="H42" s="11">
        <v>30344.400000000001</v>
      </c>
      <c r="I42" s="17">
        <v>31659.579928489944</v>
      </c>
      <c r="J42" s="17">
        <v>34010.260420999999</v>
      </c>
      <c r="K42" s="4"/>
      <c r="L42" s="4"/>
    </row>
    <row r="43" spans="1:12" s="2" customFormat="1" ht="7.5" customHeight="1" x14ac:dyDescent="0.25">
      <c r="A43" s="10" t="s">
        <v>73</v>
      </c>
      <c r="B43" s="11"/>
      <c r="C43" s="11"/>
      <c r="D43" s="11"/>
      <c r="E43" s="11"/>
      <c r="F43" s="11"/>
      <c r="G43" s="11"/>
      <c r="H43" s="11"/>
      <c r="I43" s="17">
        <v>665.36670905000074</v>
      </c>
      <c r="J43" s="17">
        <v>369.99998900000003</v>
      </c>
      <c r="K43" s="4"/>
      <c r="L43" s="4"/>
    </row>
    <row r="44" spans="1:12" s="2" customFormat="1" ht="7.5" customHeight="1" x14ac:dyDescent="0.25">
      <c r="A44" s="10" t="s">
        <v>74</v>
      </c>
      <c r="B44" s="11"/>
      <c r="C44" s="11"/>
      <c r="D44" s="11"/>
      <c r="E44" s="11"/>
      <c r="F44" s="11"/>
      <c r="G44" s="11"/>
      <c r="H44" s="11"/>
      <c r="I44" s="17">
        <v>1733.535550660001</v>
      </c>
      <c r="J44" s="17">
        <v>319.99998499999998</v>
      </c>
      <c r="K44" s="4"/>
      <c r="L44" s="4"/>
    </row>
    <row r="45" spans="1:12" ht="6.75" customHeight="1" x14ac:dyDescent="0.25">
      <c r="A45" s="10" t="s">
        <v>61</v>
      </c>
      <c r="B45" s="23"/>
      <c r="C45" s="23"/>
      <c r="D45" s="23"/>
      <c r="E45" s="23"/>
      <c r="F45" s="23"/>
      <c r="G45" s="23"/>
      <c r="H45" s="23"/>
      <c r="I45" s="23"/>
      <c r="J45" s="17">
        <v>14788.109954</v>
      </c>
      <c r="K45" s="4"/>
      <c r="L45" s="4"/>
    </row>
    <row r="46" spans="1:12" ht="7.5" customHeight="1" x14ac:dyDescent="0.25">
      <c r="A46" s="8" t="s">
        <v>46</v>
      </c>
      <c r="B46" s="9">
        <f>SUM(B47,B48,B51,B53,B55)</f>
        <v>833704.5</v>
      </c>
      <c r="C46" s="9">
        <f t="shared" ref="C46:I46" si="5">SUM(C47,C48,C51,C53,C55)</f>
        <v>784392.6</v>
      </c>
      <c r="D46" s="9">
        <f t="shared" si="5"/>
        <v>872080.89999999991</v>
      </c>
      <c r="E46" s="9">
        <f t="shared" si="5"/>
        <v>966133.3</v>
      </c>
      <c r="F46" s="9">
        <f t="shared" si="5"/>
        <v>1025578.4999999999</v>
      </c>
      <c r="G46" s="9">
        <f t="shared" si="5"/>
        <v>1121439.2</v>
      </c>
      <c r="H46" s="9">
        <f t="shared" si="5"/>
        <v>1222195.2999999998</v>
      </c>
      <c r="I46" s="23">
        <f t="shared" si="5"/>
        <v>1375682.0832521007</v>
      </c>
      <c r="J46" s="23">
        <f t="shared" ref="J46" si="6">SUM(J47,J48,J51,J53,J55)</f>
        <v>1361810.5400069999</v>
      </c>
      <c r="K46" s="5"/>
    </row>
    <row r="47" spans="1:12" ht="7.5" customHeight="1" x14ac:dyDescent="0.25">
      <c r="A47" s="10" t="s">
        <v>19</v>
      </c>
      <c r="B47" s="11">
        <v>233405.3</v>
      </c>
      <c r="C47" s="11">
        <v>281172.7</v>
      </c>
      <c r="D47" s="11">
        <v>330487.8</v>
      </c>
      <c r="E47" s="11">
        <v>362110.4</v>
      </c>
      <c r="F47" s="11">
        <v>405441.1</v>
      </c>
      <c r="G47" s="11">
        <v>436727.8</v>
      </c>
      <c r="H47" s="11">
        <v>480405.2</v>
      </c>
      <c r="I47" s="17">
        <v>527903.55919435003</v>
      </c>
      <c r="J47" s="17">
        <v>553686.74556800001</v>
      </c>
      <c r="K47" s="5"/>
    </row>
    <row r="48" spans="1:12" ht="7.5" customHeight="1" x14ac:dyDescent="0.25">
      <c r="A48" s="10" t="s">
        <v>40</v>
      </c>
      <c r="B48" s="11">
        <v>180157.8</v>
      </c>
      <c r="C48" s="11">
        <v>63773</v>
      </c>
      <c r="D48" s="11">
        <v>80116.399999999994</v>
      </c>
      <c r="E48" s="11">
        <v>104327.8</v>
      </c>
      <c r="F48" s="11">
        <v>85837.6</v>
      </c>
      <c r="G48" s="11">
        <v>123107.8</v>
      </c>
      <c r="H48" s="11">
        <v>146796.20000000001</v>
      </c>
      <c r="I48" s="17">
        <v>204773.23564102006</v>
      </c>
      <c r="J48" s="17">
        <v>141663.25614300001</v>
      </c>
      <c r="K48" s="5"/>
    </row>
    <row r="49" spans="1:11" ht="7.5" customHeight="1" x14ac:dyDescent="0.25">
      <c r="A49" s="10" t="s">
        <v>24</v>
      </c>
      <c r="B49" s="11"/>
      <c r="C49" s="11"/>
      <c r="D49" s="11"/>
      <c r="E49" s="11"/>
      <c r="F49" s="11"/>
      <c r="G49" s="11"/>
      <c r="H49" s="11"/>
      <c r="I49" s="17"/>
      <c r="J49" s="17"/>
      <c r="K49" s="5"/>
    </row>
    <row r="50" spans="1:11" ht="7.5" customHeight="1" x14ac:dyDescent="0.25">
      <c r="A50" s="10" t="s">
        <v>25</v>
      </c>
      <c r="B50" s="11"/>
      <c r="C50" s="11"/>
      <c r="D50" s="11"/>
      <c r="E50" s="11"/>
      <c r="F50" s="11"/>
      <c r="G50" s="11"/>
      <c r="H50" s="11"/>
      <c r="I50" s="17"/>
      <c r="J50" s="17"/>
      <c r="K50" s="5"/>
    </row>
    <row r="51" spans="1:11" ht="7.5" customHeight="1" x14ac:dyDescent="0.25">
      <c r="A51" s="10" t="s">
        <v>26</v>
      </c>
      <c r="B51" s="11">
        <v>23462.1</v>
      </c>
      <c r="C51" s="11">
        <v>26980.3</v>
      </c>
      <c r="D51" s="11">
        <v>27215.4</v>
      </c>
      <c r="E51" s="11">
        <v>29971.7</v>
      </c>
      <c r="F51" s="11">
        <v>33783.699999999997</v>
      </c>
      <c r="G51" s="11">
        <v>34445.699999999997</v>
      </c>
      <c r="H51" s="11">
        <v>32588.2</v>
      </c>
      <c r="I51" s="17">
        <v>35453.835898069985</v>
      </c>
      <c r="J51" s="17">
        <v>50173.812769999997</v>
      </c>
      <c r="K51" s="5"/>
    </row>
    <row r="52" spans="1:11" ht="7.5" customHeight="1" x14ac:dyDescent="0.25">
      <c r="A52" s="10" t="s">
        <v>27</v>
      </c>
      <c r="B52" s="11"/>
      <c r="C52" s="11"/>
      <c r="D52" s="11"/>
      <c r="E52" s="11"/>
      <c r="F52" s="11"/>
      <c r="G52" s="11"/>
      <c r="H52" s="11"/>
      <c r="I52" s="17"/>
      <c r="J52" s="17"/>
      <c r="K52" s="5"/>
    </row>
    <row r="53" spans="1:11" ht="7.5" customHeight="1" x14ac:dyDescent="0.25">
      <c r="A53" s="10" t="s">
        <v>28</v>
      </c>
      <c r="B53" s="11">
        <v>396679.3</v>
      </c>
      <c r="C53" s="11">
        <v>412466.6</v>
      </c>
      <c r="D53" s="11">
        <v>434261.3</v>
      </c>
      <c r="E53" s="11">
        <v>469723.4</v>
      </c>
      <c r="F53" s="11">
        <v>500516.1</v>
      </c>
      <c r="G53" s="11">
        <v>527157.9</v>
      </c>
      <c r="H53" s="11">
        <v>562405.69999999995</v>
      </c>
      <c r="I53" s="17">
        <v>607551.45251866058</v>
      </c>
      <c r="J53" s="17">
        <v>616286.72552600002</v>
      </c>
      <c r="K53" s="5"/>
    </row>
    <row r="54" spans="1:11" ht="7.5" customHeight="1" x14ac:dyDescent="0.25">
      <c r="A54" s="10" t="s">
        <v>29</v>
      </c>
      <c r="B54" s="11"/>
      <c r="C54" s="11"/>
      <c r="D54" s="11"/>
      <c r="E54" s="11"/>
      <c r="F54" s="11"/>
      <c r="G54" s="11"/>
      <c r="H54" s="11"/>
      <c r="I54" s="17"/>
      <c r="J54" s="17"/>
      <c r="K54" s="5"/>
    </row>
    <row r="55" spans="1:11" ht="7.5" customHeight="1" x14ac:dyDescent="0.25">
      <c r="A55" s="10" t="s">
        <v>30</v>
      </c>
      <c r="B55" s="11"/>
      <c r="C55" s="11"/>
      <c r="D55" s="11"/>
      <c r="E55" s="11"/>
      <c r="F55" s="11"/>
      <c r="G55" s="11"/>
      <c r="H55" s="11"/>
      <c r="I55" s="17"/>
      <c r="J55" s="17"/>
      <c r="K55" s="5"/>
    </row>
    <row r="56" spans="1:11" ht="7.5" customHeight="1" x14ac:dyDescent="0.25">
      <c r="A56" s="8" t="s">
        <v>75</v>
      </c>
      <c r="B56" s="9">
        <f>SUM(B57,B58)</f>
        <v>298272.80000000005</v>
      </c>
      <c r="C56" s="9">
        <f t="shared" ref="C56:I56" si="7">SUM(C57,C58)</f>
        <v>290207</v>
      </c>
      <c r="D56" s="9">
        <f t="shared" si="7"/>
        <v>307504.59999999998</v>
      </c>
      <c r="E56" s="9">
        <f t="shared" si="7"/>
        <v>324312.80000000005</v>
      </c>
      <c r="F56" s="9">
        <f t="shared" si="7"/>
        <v>371255</v>
      </c>
      <c r="G56" s="9">
        <f t="shared" si="7"/>
        <v>401104.89999999997</v>
      </c>
      <c r="H56" s="9">
        <f t="shared" si="7"/>
        <v>433393.5</v>
      </c>
      <c r="I56" s="23">
        <f t="shared" si="7"/>
        <v>474822.35937099985</v>
      </c>
      <c r="J56" s="23">
        <f t="shared" ref="J56" si="8">SUM(J57,J58)</f>
        <v>533251.81960799999</v>
      </c>
      <c r="K56" s="5"/>
    </row>
    <row r="57" spans="1:11" ht="7.5" customHeight="1" x14ac:dyDescent="0.25">
      <c r="A57" s="10" t="s">
        <v>62</v>
      </c>
      <c r="B57" s="11">
        <v>279767.40000000002</v>
      </c>
      <c r="C57" s="11">
        <v>270736.7</v>
      </c>
      <c r="D57" s="11">
        <v>286102.8</v>
      </c>
      <c r="E57" s="11">
        <v>301718.90000000002</v>
      </c>
      <c r="F57" s="11">
        <v>348240</v>
      </c>
      <c r="G57" s="11">
        <v>376870.8</v>
      </c>
      <c r="H57" s="11">
        <v>406788.5</v>
      </c>
      <c r="I57" s="17">
        <v>446125.47887599998</v>
      </c>
      <c r="J57" s="17">
        <v>488286.60545999999</v>
      </c>
      <c r="K57" s="5"/>
    </row>
    <row r="58" spans="1:11" ht="7.5" customHeight="1" x14ac:dyDescent="0.25">
      <c r="A58" s="10" t="s">
        <v>20</v>
      </c>
      <c r="B58" s="11">
        <v>18505.400000000001</v>
      </c>
      <c r="C58" s="11">
        <v>19470.3</v>
      </c>
      <c r="D58" s="11">
        <v>21401.8</v>
      </c>
      <c r="E58" s="11">
        <v>22593.9</v>
      </c>
      <c r="F58" s="11">
        <v>23015</v>
      </c>
      <c r="G58" s="11">
        <v>24234.1</v>
      </c>
      <c r="H58" s="11">
        <v>26605</v>
      </c>
      <c r="I58" s="17">
        <v>28696.880494999878</v>
      </c>
      <c r="J58" s="17">
        <v>44965.214147999999</v>
      </c>
      <c r="K58" s="5"/>
    </row>
    <row r="59" spans="1:11" ht="7.5" customHeight="1" x14ac:dyDescent="0.25">
      <c r="A59" s="8" t="s">
        <v>76</v>
      </c>
      <c r="B59" s="9">
        <f t="shared" ref="B59:H59" si="9">SUM(B60,B61,B62,B64,B65,B66,B68)</f>
        <v>901429.00000000012</v>
      </c>
      <c r="C59" s="9">
        <f t="shared" si="9"/>
        <v>1087113</v>
      </c>
      <c r="D59" s="9">
        <f t="shared" si="9"/>
        <v>1163531.9000000001</v>
      </c>
      <c r="E59" s="9">
        <f t="shared" si="9"/>
        <v>1237045</v>
      </c>
      <c r="F59" s="9">
        <f t="shared" si="9"/>
        <v>1377746.8</v>
      </c>
      <c r="G59" s="9">
        <f t="shared" si="9"/>
        <v>1438567.4000000001</v>
      </c>
      <c r="H59" s="9">
        <f t="shared" si="9"/>
        <v>1531976.9</v>
      </c>
      <c r="I59" s="23">
        <f>SUM(I60,I61,I62,I64,I65,I66,I68)</f>
        <v>747377.98208800005</v>
      </c>
      <c r="J59" s="23">
        <f>SUM(J60,J61,J62,J64,J65,J66,J68)</f>
        <v>774237.13692899991</v>
      </c>
      <c r="K59" s="5"/>
    </row>
    <row r="60" spans="1:11" ht="7.5" customHeight="1" x14ac:dyDescent="0.25">
      <c r="A60" s="10" t="s">
        <v>78</v>
      </c>
      <c r="B60" s="11">
        <v>230227.1</v>
      </c>
      <c r="C60" s="11">
        <v>387205.3</v>
      </c>
      <c r="D60" s="11">
        <v>410131.6</v>
      </c>
      <c r="E60" s="11">
        <v>409512.3</v>
      </c>
      <c r="F60" s="11">
        <v>462078.2</v>
      </c>
      <c r="G60" s="11">
        <v>487588.6</v>
      </c>
      <c r="H60" s="11">
        <v>532773.19999999995</v>
      </c>
      <c r="I60" s="17"/>
      <c r="J60" s="17"/>
      <c r="K60" s="5"/>
    </row>
    <row r="61" spans="1:11" ht="7.5" customHeight="1" x14ac:dyDescent="0.25">
      <c r="A61" s="10" t="s">
        <v>79</v>
      </c>
      <c r="B61" s="11">
        <v>255697.2</v>
      </c>
      <c r="C61" s="11">
        <v>241481.2</v>
      </c>
      <c r="D61" s="11">
        <v>267175.7</v>
      </c>
      <c r="E61" s="11">
        <v>285753.2</v>
      </c>
      <c r="F61" s="11">
        <v>324520.90000000002</v>
      </c>
      <c r="G61" s="11">
        <v>324353</v>
      </c>
      <c r="H61" s="11">
        <v>316296.90000000002</v>
      </c>
      <c r="I61" s="17"/>
      <c r="J61" s="17"/>
      <c r="K61" s="5"/>
    </row>
    <row r="62" spans="1:11" ht="7.5" customHeight="1" x14ac:dyDescent="0.25">
      <c r="A62" s="10" t="s">
        <v>80</v>
      </c>
      <c r="B62" s="11">
        <v>32960.400000000001</v>
      </c>
      <c r="C62" s="11">
        <v>21798.5</v>
      </c>
      <c r="D62" s="11"/>
      <c r="E62" s="11"/>
      <c r="F62" s="11"/>
      <c r="G62" s="11"/>
      <c r="H62" s="11"/>
      <c r="I62" s="17"/>
      <c r="J62" s="17"/>
      <c r="K62" s="5"/>
    </row>
    <row r="63" spans="1:11" ht="7.5" customHeight="1" x14ac:dyDescent="0.25">
      <c r="A63" s="10" t="s">
        <v>81</v>
      </c>
      <c r="B63" s="11"/>
      <c r="C63" s="11"/>
      <c r="D63" s="11"/>
      <c r="E63" s="11"/>
      <c r="F63" s="11"/>
      <c r="G63" s="11"/>
      <c r="H63" s="11"/>
      <c r="I63" s="17"/>
      <c r="J63" s="17"/>
      <c r="K63" s="5"/>
    </row>
    <row r="64" spans="1:11" ht="7.5" customHeight="1" x14ac:dyDescent="0.25">
      <c r="A64" s="10" t="s">
        <v>82</v>
      </c>
      <c r="B64" s="11"/>
      <c r="C64" s="11"/>
      <c r="D64" s="11"/>
      <c r="E64" s="11"/>
      <c r="F64" s="11"/>
      <c r="G64" s="11"/>
      <c r="H64" s="11"/>
      <c r="I64" s="17"/>
      <c r="J64" s="17"/>
      <c r="K64" s="5"/>
    </row>
    <row r="65" spans="1:11" ht="7.5" customHeight="1" x14ac:dyDescent="0.25">
      <c r="A65" s="10" t="s">
        <v>41</v>
      </c>
      <c r="B65" s="11"/>
      <c r="C65" s="11"/>
      <c r="D65" s="11"/>
      <c r="E65" s="11"/>
      <c r="F65" s="11"/>
      <c r="G65" s="11"/>
      <c r="H65" s="11"/>
      <c r="I65" s="17"/>
      <c r="J65" s="17"/>
      <c r="K65" s="5"/>
    </row>
    <row r="66" spans="1:11" ht="7.5" customHeight="1" x14ac:dyDescent="0.25">
      <c r="A66" s="10" t="s">
        <v>21</v>
      </c>
      <c r="B66" s="11">
        <v>270632.7</v>
      </c>
      <c r="C66" s="11">
        <v>304350.8</v>
      </c>
      <c r="D66" s="11">
        <v>339747.9</v>
      </c>
      <c r="E66" s="11">
        <v>374418.9</v>
      </c>
      <c r="F66" s="11">
        <v>415557.5</v>
      </c>
      <c r="G66" s="11">
        <v>437224.7</v>
      </c>
      <c r="H66" s="11">
        <v>480377.1</v>
      </c>
      <c r="I66" s="17">
        <v>521569.80056200002</v>
      </c>
      <c r="J66" s="17">
        <v>544321.03478999995</v>
      </c>
      <c r="K66" s="5"/>
    </row>
    <row r="67" spans="1:11" ht="7.5" customHeight="1" x14ac:dyDescent="0.25">
      <c r="A67" s="10" t="s">
        <v>38</v>
      </c>
      <c r="B67" s="11"/>
      <c r="C67" s="11"/>
      <c r="D67" s="11"/>
      <c r="E67" s="11"/>
      <c r="F67" s="11"/>
      <c r="G67" s="11"/>
      <c r="H67" s="11"/>
      <c r="I67" s="17"/>
      <c r="J67" s="17"/>
      <c r="K67" s="5"/>
    </row>
    <row r="68" spans="1:11" ht="7.5" customHeight="1" x14ac:dyDescent="0.25">
      <c r="A68" s="10" t="s">
        <v>83</v>
      </c>
      <c r="B68" s="11">
        <v>111911.6</v>
      </c>
      <c r="C68" s="11">
        <v>132277.20000000001</v>
      </c>
      <c r="D68" s="11">
        <v>146476.70000000001</v>
      </c>
      <c r="E68" s="11">
        <v>167360.6</v>
      </c>
      <c r="F68" s="11">
        <v>175590.2</v>
      </c>
      <c r="G68" s="11">
        <v>189401.1</v>
      </c>
      <c r="H68" s="11">
        <v>202529.7</v>
      </c>
      <c r="I68" s="17">
        <v>225808.181526</v>
      </c>
      <c r="J68" s="17">
        <v>229916.102139</v>
      </c>
      <c r="K68" s="5"/>
    </row>
    <row r="69" spans="1:11" s="2" customFormat="1" ht="7.5" customHeight="1" x14ac:dyDescent="0.25">
      <c r="A69" s="8" t="s">
        <v>77</v>
      </c>
      <c r="B69" s="11"/>
      <c r="C69" s="11"/>
      <c r="D69" s="11"/>
      <c r="E69" s="11"/>
      <c r="F69" s="11"/>
      <c r="G69" s="11"/>
      <c r="H69" s="11"/>
      <c r="I69" s="23">
        <f>+I70+I71</f>
        <v>805161.26835000003</v>
      </c>
      <c r="J69" s="23">
        <f>+J70+J71</f>
        <v>777736.21519000002</v>
      </c>
      <c r="K69" s="5"/>
    </row>
    <row r="70" spans="1:11" s="2" customFormat="1" ht="7.5" customHeight="1" x14ac:dyDescent="0.25">
      <c r="A70" s="10" t="s">
        <v>78</v>
      </c>
      <c r="B70" s="11"/>
      <c r="C70" s="11"/>
      <c r="D70" s="11"/>
      <c r="E70" s="11"/>
      <c r="F70" s="11"/>
      <c r="G70" s="11"/>
      <c r="H70" s="11"/>
      <c r="I70" s="17">
        <v>503403.90365300002</v>
      </c>
      <c r="J70" s="17">
        <v>478282</v>
      </c>
      <c r="K70" s="5"/>
    </row>
    <row r="71" spans="1:11" s="2" customFormat="1" ht="7.5" customHeight="1" x14ac:dyDescent="0.25">
      <c r="A71" s="10" t="s">
        <v>79</v>
      </c>
      <c r="B71" s="11"/>
      <c r="C71" s="11"/>
      <c r="D71" s="11"/>
      <c r="E71" s="11"/>
      <c r="F71" s="11"/>
      <c r="G71" s="11"/>
      <c r="H71" s="11"/>
      <c r="I71" s="17">
        <v>301757.36469700001</v>
      </c>
      <c r="J71" s="17">
        <v>299454.21519000002</v>
      </c>
      <c r="K71" s="5"/>
    </row>
    <row r="72" spans="1:11" ht="0.7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5"/>
    </row>
    <row r="73" spans="1:11" ht="7.5" customHeight="1" x14ac:dyDescent="0.25">
      <c r="A73" s="34" t="s">
        <v>58</v>
      </c>
      <c r="B73" s="34"/>
      <c r="C73" s="34"/>
      <c r="D73" s="34"/>
      <c r="E73" s="34"/>
      <c r="F73" s="34"/>
      <c r="G73" s="34"/>
      <c r="H73" s="34"/>
      <c r="I73" s="34"/>
      <c r="J73" s="30"/>
      <c r="K73" s="5"/>
    </row>
    <row r="74" spans="1:11" ht="7.5" customHeight="1" x14ac:dyDescent="0.25">
      <c r="A74" s="34" t="s">
        <v>42</v>
      </c>
      <c r="B74" s="34"/>
      <c r="C74" s="34"/>
      <c r="D74" s="34"/>
      <c r="E74" s="34"/>
      <c r="F74" s="34"/>
      <c r="G74" s="34"/>
      <c r="H74" s="34"/>
      <c r="I74" s="34"/>
      <c r="J74" s="30"/>
      <c r="K74" s="5"/>
    </row>
    <row r="75" spans="1:11" ht="7.5" customHeight="1" x14ac:dyDescent="0.25">
      <c r="A75" s="16" t="s">
        <v>23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s="2" customFormat="1" ht="7.5" customHeight="1" x14ac:dyDescent="0.25">
      <c r="A76" s="19" t="s">
        <v>39</v>
      </c>
      <c r="B76" s="19"/>
      <c r="C76" s="19"/>
      <c r="D76" s="19"/>
      <c r="E76" s="19"/>
      <c r="F76" s="19"/>
      <c r="G76" s="19"/>
      <c r="H76" s="19"/>
      <c r="I76" s="19"/>
      <c r="J76" s="19"/>
      <c r="K76" s="6"/>
    </row>
    <row r="77" spans="1:11" s="2" customFormat="1" ht="7.5" customHeight="1" x14ac:dyDescent="0.25">
      <c r="A77" s="22" t="s">
        <v>55</v>
      </c>
      <c r="B77" s="19"/>
      <c r="C77" s="19"/>
      <c r="D77" s="19"/>
      <c r="E77" s="19"/>
      <c r="F77" s="19"/>
      <c r="G77" s="19"/>
      <c r="H77" s="19"/>
      <c r="I77" s="19"/>
      <c r="J77" s="19"/>
      <c r="K77" s="6"/>
    </row>
    <row r="78" spans="1:11" s="2" customFormat="1" ht="7.5" customHeight="1" x14ac:dyDescent="0.25">
      <c r="A78" s="22" t="s">
        <v>56</v>
      </c>
      <c r="B78" s="19"/>
      <c r="C78" s="19"/>
      <c r="D78" s="19"/>
      <c r="E78" s="19"/>
      <c r="F78" s="19"/>
      <c r="G78" s="19"/>
      <c r="H78" s="19"/>
      <c r="I78" s="19"/>
      <c r="J78" s="19"/>
      <c r="K78" s="6"/>
    </row>
    <row r="79" spans="1:11" s="2" customFormat="1" ht="7.5" customHeight="1" x14ac:dyDescent="0.25">
      <c r="A79" s="18" t="s">
        <v>43</v>
      </c>
      <c r="B79" s="18"/>
      <c r="C79" s="18"/>
      <c r="D79" s="18"/>
      <c r="E79" s="18"/>
      <c r="F79" s="18"/>
      <c r="G79" s="18"/>
      <c r="H79" s="18"/>
      <c r="I79" s="18"/>
      <c r="J79" s="18"/>
      <c r="K79" s="16"/>
    </row>
    <row r="80" spans="1:11" ht="7.5" customHeight="1" x14ac:dyDescent="0.25">
      <c r="A80" s="18" t="s">
        <v>54</v>
      </c>
      <c r="B80" s="18"/>
      <c r="C80" s="18"/>
      <c r="D80" s="18"/>
      <c r="E80" s="18"/>
      <c r="F80" s="18"/>
      <c r="G80" s="18"/>
      <c r="H80" s="18"/>
      <c r="I80" s="18"/>
      <c r="J80" s="18"/>
      <c r="K80" s="6"/>
    </row>
    <row r="81" spans="1:11" s="2" customFormat="1" ht="7.5" customHeight="1" x14ac:dyDescent="0.25">
      <c r="A81" s="18" t="s">
        <v>53</v>
      </c>
      <c r="B81" s="18"/>
      <c r="C81" s="18"/>
      <c r="D81" s="18"/>
      <c r="E81" s="18"/>
      <c r="F81" s="18"/>
      <c r="G81" s="18"/>
      <c r="H81" s="18"/>
      <c r="I81" s="18"/>
      <c r="J81" s="18"/>
      <c r="K81" s="6"/>
    </row>
    <row r="82" spans="1:11" s="2" customFormat="1" ht="7.5" customHeight="1" x14ac:dyDescent="0.25">
      <c r="A82" s="35" t="s">
        <v>44</v>
      </c>
      <c r="B82" s="35"/>
      <c r="C82" s="35"/>
      <c r="D82" s="35"/>
      <c r="E82" s="35"/>
      <c r="F82" s="35"/>
      <c r="G82" s="35"/>
      <c r="H82" s="35"/>
      <c r="I82" s="35"/>
      <c r="J82" s="31"/>
      <c r="K82" s="6"/>
    </row>
    <row r="83" spans="1:11" s="2" customFormat="1" ht="7.5" customHeight="1" x14ac:dyDescent="0.25">
      <c r="A83" s="18" t="s">
        <v>59</v>
      </c>
      <c r="B83" s="18"/>
      <c r="C83" s="18"/>
      <c r="D83" s="18"/>
      <c r="E83" s="18"/>
      <c r="F83" s="18"/>
      <c r="G83" s="18"/>
      <c r="H83" s="18"/>
      <c r="I83" s="18"/>
      <c r="J83" s="18"/>
      <c r="K83" s="25"/>
    </row>
    <row r="84" spans="1:11" s="2" customFormat="1" ht="7.5" customHeight="1" x14ac:dyDescent="0.25">
      <c r="A84" s="18" t="s">
        <v>57</v>
      </c>
      <c r="B84" s="24"/>
      <c r="C84" s="24"/>
      <c r="D84" s="24"/>
      <c r="E84" s="24"/>
      <c r="F84" s="24"/>
      <c r="G84" s="24"/>
      <c r="H84" s="24"/>
      <c r="I84" s="24"/>
      <c r="J84" s="31"/>
      <c r="K84" s="25"/>
    </row>
    <row r="85" spans="1:11" ht="7.5" customHeight="1" x14ac:dyDescent="0.25">
      <c r="A85" s="35" t="s">
        <v>60</v>
      </c>
      <c r="B85" s="35"/>
      <c r="C85" s="35"/>
      <c r="D85" s="35"/>
      <c r="E85" s="35"/>
      <c r="F85" s="35"/>
      <c r="G85" s="35"/>
      <c r="H85" s="35"/>
      <c r="I85" s="35"/>
      <c r="J85" s="31"/>
      <c r="K85" s="26"/>
    </row>
    <row r="86" spans="1:11" ht="8.1" customHeigh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x14ac:dyDescent="0.25">
      <c r="A87" s="29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x14ac:dyDescent="0.25">
      <c r="A88" s="29"/>
      <c r="B88" s="28"/>
      <c r="C88" s="28"/>
      <c r="D88" s="28"/>
      <c r="E88" s="28"/>
      <c r="F88" s="28"/>
      <c r="G88" s="28"/>
      <c r="H88" s="28"/>
      <c r="I88" s="28"/>
      <c r="J88" s="28"/>
      <c r="K88" s="28"/>
    </row>
  </sheetData>
  <mergeCells count="5">
    <mergeCell ref="A74:I74"/>
    <mergeCell ref="A73:I73"/>
    <mergeCell ref="A85:I85"/>
    <mergeCell ref="A2:D2"/>
    <mergeCell ref="A82:I82"/>
  </mergeCells>
  <pageMargins left="0.98425196850393704" right="0.98425196850393704" top="1.4960629921259843" bottom="0.78740157480314965" header="0" footer="0"/>
  <pageSetup paperSize="11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M4_411</vt:lpstr>
      <vt:lpstr>M4_411!Área_de_impresión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Perez Plata</dc:creator>
  <cp:lastModifiedBy>UCG</cp:lastModifiedBy>
  <cp:lastPrinted>2016-08-16T16:52:10Z</cp:lastPrinted>
  <dcterms:created xsi:type="dcterms:W3CDTF">2014-06-13T14:41:31Z</dcterms:created>
  <dcterms:modified xsi:type="dcterms:W3CDTF">2016-08-16T16:52:16Z</dcterms:modified>
</cp:coreProperties>
</file>