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360" yWindow="30" windowWidth="7995" windowHeight="5385"/>
  </bookViews>
  <sheets>
    <sheet name="M4_416" sheetId="18" r:id="rId1"/>
  </sheets>
  <definedNames>
    <definedName name="_xlnm.Print_Area" localSheetId="0">M4_416!$A$1:$G$63</definedName>
  </definedNames>
  <calcPr calcId="152511" iterate="1" iterateCount="50"/>
</workbook>
</file>

<file path=xl/calcChain.xml><?xml version="1.0" encoding="utf-8"?>
<calcChain xmlns="http://schemas.openxmlformats.org/spreadsheetml/2006/main">
  <c r="B47" i="18" l="1"/>
  <c r="B45" i="18"/>
  <c r="B44" i="18"/>
  <c r="B43" i="18"/>
  <c r="B42" i="18"/>
  <c r="G41" i="18"/>
  <c r="B41" i="18" s="1"/>
  <c r="F14" i="18"/>
  <c r="F13" i="18" s="1"/>
  <c r="F6" i="18" s="1"/>
  <c r="C14" i="18"/>
  <c r="C6" i="18"/>
  <c r="D13" i="18"/>
  <c r="D6" i="18" s="1"/>
  <c r="E14" i="18"/>
  <c r="E13" i="18" s="1"/>
  <c r="E6" i="18" s="1"/>
  <c r="G13" i="18" l="1"/>
  <c r="G6" i="18" s="1"/>
  <c r="B14" i="18"/>
  <c r="B8" i="18"/>
  <c r="B9" i="18"/>
  <c r="B10" i="18"/>
  <c r="B11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12" i="18"/>
  <c r="B48" i="18"/>
  <c r="B49" i="18"/>
  <c r="B51" i="18"/>
  <c r="B52" i="18"/>
  <c r="B53" i="18"/>
  <c r="B54" i="18"/>
  <c r="B13" i="18" l="1"/>
  <c r="B7" i="18"/>
  <c r="B6" i="18" l="1"/>
</calcChain>
</file>

<file path=xl/sharedStrings.xml><?xml version="1.0" encoding="utf-8"?>
<sst xmlns="http://schemas.openxmlformats.org/spreadsheetml/2006/main" count="67" uniqueCount="63">
  <si>
    <t>Total</t>
  </si>
  <si>
    <t>(Miles de pesos)</t>
  </si>
  <si>
    <t xml:space="preserve">      Poder Legislativo</t>
  </si>
  <si>
    <t xml:space="preserve">      Poder Judicial</t>
  </si>
  <si>
    <t xml:space="preserve">      Instituto Federal Electoral</t>
  </si>
  <si>
    <t xml:space="preserve">      Comisión Nacional de los Derechos Humanos</t>
  </si>
  <si>
    <t xml:space="preserve">         Educación Pública</t>
  </si>
  <si>
    <t xml:space="preserve">         Medio Ambiente y Recursos Naturales</t>
  </si>
  <si>
    <t xml:space="preserve">         Provisiones Salariales y Económicas</t>
  </si>
  <si>
    <t xml:space="preserve">         Presidencia de la República</t>
  </si>
  <si>
    <t xml:space="preserve">         Gobernación</t>
  </si>
  <si>
    <t xml:space="preserve">         Relaciones Exteriores</t>
  </si>
  <si>
    <t xml:space="preserve">         Hacienda y Crédito Público</t>
  </si>
  <si>
    <t xml:space="preserve">         Defensa Nacional</t>
  </si>
  <si>
    <t xml:space="preserve">         Comunicaciones y Transportes</t>
  </si>
  <si>
    <t xml:space="preserve">         Economía</t>
  </si>
  <si>
    <t xml:space="preserve">         Salud</t>
  </si>
  <si>
    <t xml:space="preserve">         Marina</t>
  </si>
  <si>
    <t xml:space="preserve">         Trabajo y Previsión Social</t>
  </si>
  <si>
    <t xml:space="preserve">         Reforma Agraria</t>
  </si>
  <si>
    <t xml:space="preserve">         Procuraduría General de la República</t>
  </si>
  <si>
    <t xml:space="preserve">         Energía</t>
  </si>
  <si>
    <t xml:space="preserve">         Desarrollo Social</t>
  </si>
  <si>
    <t xml:space="preserve">         Turismo</t>
  </si>
  <si>
    <t xml:space="preserve">         Función Pública</t>
  </si>
  <si>
    <t xml:space="preserve">         Tribunales Agrarios</t>
  </si>
  <si>
    <t xml:space="preserve">         Tribunal Federal de Justicia Fiscal y Administrativa</t>
  </si>
  <si>
    <t xml:space="preserve">         Seguridad Pública</t>
  </si>
  <si>
    <t xml:space="preserve">         Consejería Jurídica del Ejecutivo Federal</t>
  </si>
  <si>
    <t xml:space="preserve">         Consejo Nacional de Ciencia y Tecnología</t>
  </si>
  <si>
    <t xml:space="preserve">         Instituto Mexicano del Seguro Social</t>
  </si>
  <si>
    <t xml:space="preserve">         Luz y Fuerza del Centro</t>
  </si>
  <si>
    <t xml:space="preserve">         Comisión Federal de Electricidad</t>
  </si>
  <si>
    <t xml:space="preserve">         Petróleos Mexicanos (Consolidado)</t>
  </si>
  <si>
    <t xml:space="preserve">         Alimentación</t>
  </si>
  <si>
    <t xml:space="preserve">         Aportaciones Federales para Entidades Federativas y </t>
  </si>
  <si>
    <t xml:space="preserve">         Agricultura, Ganadería, Desarrollo Rural, Pesca y </t>
  </si>
  <si>
    <t xml:space="preserve">         Instituto de Seguridad y Servicios Sociales de los </t>
  </si>
  <si>
    <t xml:space="preserve">        Trabajadores del Estado</t>
  </si>
  <si>
    <t xml:space="preserve">         Municipios</t>
  </si>
  <si>
    <t>1/ La suma de los parciales puede no coincidir con los totales debido al redondeo de las cifras.</t>
  </si>
  <si>
    <t>3/ Se refiere a recursos propios.</t>
  </si>
  <si>
    <t>Ramos, Dependencias y Entidades</t>
  </si>
  <si>
    <t>Gobiernos de Entidades Federativas y Municipios</t>
  </si>
  <si>
    <t>5/ Se consideran recursos propios y créditos interno y externo.</t>
  </si>
  <si>
    <t xml:space="preserve">   Ramos Autónomos</t>
  </si>
  <si>
    <t xml:space="preserve">   Gobiernos de Entidades Federativas y Municipios</t>
  </si>
  <si>
    <t xml:space="preserve">   Poder Ejecutivo Federal</t>
  </si>
  <si>
    <t xml:space="preserve">      Administración Pública Centralizada</t>
  </si>
  <si>
    <t xml:space="preserve">      Entidades de Control Presupuestario Directo</t>
  </si>
  <si>
    <t xml:space="preserve">2/ Se refiere a gasto directo, BID-BIRF y otros financiamientos externos, y Contraparte Nacional. Se excluyen las aportaciones al ISSSTE.  </t>
  </si>
  <si>
    <t xml:space="preserve">         Aportaciones a Seguridad Social</t>
  </si>
  <si>
    <t>Entidades de Control Presupuestario Indirecto</t>
  </si>
  <si>
    <t xml:space="preserve">   Instituto Nacional de Estadística y Geografía</t>
  </si>
  <si>
    <t xml:space="preserve">4/ Se  refiere a los apoyos fiscales  del  Gobierno Federal.  También se incluyen los recursos provenientes del BID, BIRF,  otros financiamientos externos y Contraparte Nacional. </t>
  </si>
  <si>
    <t>(Continuación)</t>
  </si>
  <si>
    <t xml:space="preserve">              </t>
  </si>
  <si>
    <t xml:space="preserve">Fuente: Secretaría de Hacienda y Crédito Público, Unidad de Contabilidad Gubernamental con base en datos proporcionados por las dependencias y entidades públicas. </t>
  </si>
  <si>
    <r>
      <t>Estructura financiera de la inversión física federal ejercida</t>
    </r>
    <r>
      <rPr>
        <b/>
        <vertAlign val="superscript"/>
        <sz val="8.5"/>
        <rFont val="Soberana Sans Light"/>
        <family val="3"/>
      </rPr>
      <t>1/</t>
    </r>
  </si>
  <si>
    <r>
      <t>Gobierno</t>
    </r>
    <r>
      <rPr>
        <vertAlign val="superscript"/>
        <sz val="6"/>
        <rFont val="Soberana Sans Light"/>
        <family val="3"/>
      </rPr>
      <t>2/</t>
    </r>
    <r>
      <rPr>
        <sz val="6"/>
        <rFont val="Soberana Sans Light"/>
        <family val="3"/>
      </rPr>
      <t xml:space="preserve">
Federal</t>
    </r>
  </si>
  <si>
    <r>
      <t>Entidades de Control Presupuestario  Directo</t>
    </r>
    <r>
      <rPr>
        <vertAlign val="superscript"/>
        <sz val="6"/>
        <rFont val="Soberana Sans Light"/>
        <family val="3"/>
      </rPr>
      <t>3/</t>
    </r>
  </si>
  <si>
    <r>
      <t>Recursos dentro de presupuesto</t>
    </r>
    <r>
      <rPr>
        <vertAlign val="superscript"/>
        <sz val="6"/>
        <rFont val="Soberana Sans Light"/>
        <family val="3"/>
      </rPr>
      <t>4/</t>
    </r>
  </si>
  <si>
    <r>
      <t>Recursos fuera de presupuesto</t>
    </r>
    <r>
      <rPr>
        <vertAlign val="superscript"/>
        <sz val="6"/>
        <rFont val="Soberana Sans Light"/>
        <family val="3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</si>
</sst>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8"/>
      <name val="Arial"/>
      <family val="2"/>
    </font>
    <font>
      <sz val="10"/>
      <name val="Soberana Sans Light"/>
      <family val="3"/>
    </font>
    <font>
      <sz val="8"/>
      <name val="Soberana Sans Light"/>
      <family val="3"/>
    </font>
    <font>
      <sz val="6"/>
      <name val="Soberana Sans Light"/>
      <family val="3"/>
    </font>
    <font>
      <b/>
      <sz val="10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5.5"/>
      <name val="Soberana Sans Light"/>
      <family val="3"/>
    </font>
    <font>
      <b/>
      <sz val="6"/>
      <name val="Soberana Sans Light"/>
      <family val="3"/>
    </font>
    <font>
      <b/>
      <sz val="8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/>
    <xf numFmtId="164" fontId="3" fillId="0" borderId="0" xfId="0" applyNumberFormat="1" applyFont="1"/>
    <xf numFmtId="0" fontId="2" fillId="2" borderId="2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2" borderId="1" xfId="0" applyFont="1" applyFill="1" applyBorder="1" applyAlignment="1">
      <alignment horizontal="left" vertical="center"/>
    </xf>
    <xf numFmtId="164" fontId="9" fillId="0" borderId="1" xfId="0" applyNumberFormat="1" applyFont="1" applyBorder="1" applyAlignment="1">
      <alignment vertical="center"/>
    </xf>
    <xf numFmtId="164" fontId="10" fillId="0" borderId="1" xfId="0" applyNumberFormat="1" applyFont="1" applyBorder="1"/>
    <xf numFmtId="164" fontId="9" fillId="0" borderId="2" xfId="0" applyNumberFormat="1" applyFont="1" applyBorder="1"/>
    <xf numFmtId="0" fontId="11" fillId="2" borderId="3" xfId="0" applyFont="1" applyFill="1" applyBorder="1" applyAlignment="1">
      <alignment horizontal="left" vertical="center"/>
    </xf>
    <xf numFmtId="164" fontId="10" fillId="0" borderId="3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164" fontId="10" fillId="0" borderId="1" xfId="0" applyNumberFormat="1" applyFont="1" applyBorder="1" applyAlignment="1">
      <alignment vertical="center"/>
    </xf>
    <xf numFmtId="164" fontId="13" fillId="0" borderId="0" xfId="0" applyNumberFormat="1" applyFont="1"/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GridLines="0" tabSelected="1" zoomScale="190" zoomScaleNormal="190" workbookViewId="0"/>
  </sheetViews>
  <sheetFormatPr baseColWidth="10" defaultRowHeight="12.75" x14ac:dyDescent="0.2"/>
  <cols>
    <col min="1" max="1" width="28.5703125" style="1" customWidth="1"/>
    <col min="2" max="4" width="9" style="1" customWidth="1"/>
    <col min="5" max="6" width="10.140625" style="1" customWidth="1"/>
    <col min="7" max="7" width="9" style="1" customWidth="1"/>
    <col min="8" max="13" width="8.85546875" style="1" customWidth="1"/>
    <col min="14" max="16384" width="11.42578125" style="1"/>
  </cols>
  <sheetData>
    <row r="1" spans="1:13" ht="17.100000000000001" customHeight="1" x14ac:dyDescent="0.2">
      <c r="A1" s="11" t="s">
        <v>58</v>
      </c>
    </row>
    <row r="2" spans="1:13" ht="10.5" customHeight="1" x14ac:dyDescent="0.2">
      <c r="A2" s="12" t="s">
        <v>1</v>
      </c>
      <c r="G2" s="13" t="s">
        <v>55</v>
      </c>
    </row>
    <row r="3" spans="1:13" ht="12.75" customHeight="1" x14ac:dyDescent="0.2">
      <c r="A3" s="28" t="s">
        <v>42</v>
      </c>
      <c r="B3" s="35">
        <v>2009</v>
      </c>
      <c r="C3" s="35"/>
      <c r="D3" s="35"/>
      <c r="E3" s="35"/>
      <c r="F3" s="35"/>
      <c r="G3" s="35"/>
      <c r="H3" s="31"/>
      <c r="I3" s="31"/>
      <c r="J3" s="31"/>
      <c r="K3" s="31"/>
      <c r="L3" s="31"/>
      <c r="M3" s="31"/>
    </row>
    <row r="4" spans="1:13" ht="26.25" customHeight="1" x14ac:dyDescent="0.2">
      <c r="A4" s="29"/>
      <c r="B4" s="30" t="s">
        <v>0</v>
      </c>
      <c r="C4" s="30" t="s">
        <v>59</v>
      </c>
      <c r="D4" s="30" t="s">
        <v>60</v>
      </c>
      <c r="E4" s="34" t="s">
        <v>52</v>
      </c>
      <c r="F4" s="34"/>
      <c r="G4" s="30" t="s">
        <v>43</v>
      </c>
      <c r="H4" s="2"/>
      <c r="I4" s="3"/>
      <c r="J4" s="3"/>
      <c r="K4" s="32"/>
      <c r="L4" s="33"/>
      <c r="M4" s="3"/>
    </row>
    <row r="5" spans="1:13" ht="21.95" customHeight="1" x14ac:dyDescent="0.2">
      <c r="A5" s="29"/>
      <c r="B5" s="30"/>
      <c r="C5" s="30"/>
      <c r="D5" s="30"/>
      <c r="E5" s="14" t="s">
        <v>61</v>
      </c>
      <c r="F5" s="14" t="s">
        <v>62</v>
      </c>
      <c r="G5" s="30"/>
      <c r="H5" s="4"/>
      <c r="I5" s="4"/>
      <c r="J5" s="4"/>
      <c r="K5" s="3"/>
      <c r="L5" s="3"/>
      <c r="M5" s="4"/>
    </row>
    <row r="6" spans="1:13" s="24" customFormat="1" ht="11.25" customHeight="1" x14ac:dyDescent="0.25">
      <c r="A6" s="21" t="s">
        <v>0</v>
      </c>
      <c r="B6" s="22">
        <f>SUM(B7,B12,B13)</f>
        <v>562293198.70000005</v>
      </c>
      <c r="C6" s="22">
        <f>C7+C12+C13</f>
        <v>105385034.40000001</v>
      </c>
      <c r="D6" s="22">
        <f>D13</f>
        <v>295075484.5</v>
      </c>
      <c r="E6" s="22">
        <f>E13</f>
        <v>18820209.699999999</v>
      </c>
      <c r="F6" s="22">
        <f>F13</f>
        <v>7716649.3999999994</v>
      </c>
      <c r="G6" s="22">
        <f>G13</f>
        <v>135295820.70000002</v>
      </c>
      <c r="H6" s="23"/>
      <c r="I6" s="23"/>
      <c r="J6" s="23"/>
      <c r="K6" s="23"/>
      <c r="L6" s="23"/>
      <c r="M6" s="23"/>
    </row>
    <row r="7" spans="1:13" s="5" customFormat="1" ht="11.25" customHeight="1" x14ac:dyDescent="0.25">
      <c r="A7" s="25" t="s">
        <v>45</v>
      </c>
      <c r="B7" s="26">
        <f>SUM(C7)</f>
        <v>2181490.6</v>
      </c>
      <c r="C7" s="26">
        <v>2181490.6</v>
      </c>
      <c r="D7" s="26"/>
      <c r="E7" s="26"/>
      <c r="F7" s="26"/>
      <c r="G7" s="26"/>
    </row>
    <row r="8" spans="1:13" ht="7.5" customHeight="1" x14ac:dyDescent="0.2">
      <c r="A8" s="17" t="s">
        <v>2</v>
      </c>
      <c r="B8" s="18">
        <f>SUM(C8)</f>
        <v>535563.6</v>
      </c>
      <c r="C8" s="18">
        <v>535563.6</v>
      </c>
      <c r="D8" s="18"/>
      <c r="E8" s="18"/>
      <c r="F8" s="18"/>
      <c r="G8" s="18"/>
    </row>
    <row r="9" spans="1:13" ht="7.5" customHeight="1" x14ac:dyDescent="0.2">
      <c r="A9" s="17" t="s">
        <v>3</v>
      </c>
      <c r="B9" s="18">
        <f>SUM(C9)</f>
        <v>1282577.1000000001</v>
      </c>
      <c r="C9" s="18">
        <v>1282577.1000000001</v>
      </c>
      <c r="D9" s="18"/>
      <c r="E9" s="18"/>
      <c r="F9" s="18"/>
      <c r="G9" s="18"/>
    </row>
    <row r="10" spans="1:13" ht="7.5" customHeight="1" x14ac:dyDescent="0.2">
      <c r="A10" s="17" t="s">
        <v>4</v>
      </c>
      <c r="B10" s="18">
        <f>SUM(C10)</f>
        <v>341908.9</v>
      </c>
      <c r="C10" s="18">
        <v>341908.9</v>
      </c>
      <c r="D10" s="18"/>
      <c r="E10" s="18"/>
      <c r="F10" s="18"/>
      <c r="G10" s="18"/>
    </row>
    <row r="11" spans="1:13" ht="7.5" customHeight="1" x14ac:dyDescent="0.2">
      <c r="A11" s="17" t="s">
        <v>5</v>
      </c>
      <c r="B11" s="18">
        <f>SUM(C11)</f>
        <v>21441</v>
      </c>
      <c r="C11" s="18">
        <v>21441</v>
      </c>
      <c r="D11" s="18"/>
      <c r="E11" s="18"/>
      <c r="F11" s="18"/>
      <c r="G11" s="18"/>
    </row>
    <row r="12" spans="1:13" s="5" customFormat="1" ht="11.25" customHeight="1" x14ac:dyDescent="0.25">
      <c r="A12" s="25" t="s">
        <v>53</v>
      </c>
      <c r="B12" s="26">
        <f>SUM(C12:F12)</f>
        <v>596204.1</v>
      </c>
      <c r="C12" s="26">
        <v>596204.1</v>
      </c>
      <c r="D12" s="26"/>
      <c r="E12" s="26"/>
      <c r="F12" s="26"/>
      <c r="G12" s="26"/>
      <c r="H12" s="27"/>
    </row>
    <row r="13" spans="1:13" s="5" customFormat="1" ht="11.25" customHeight="1" x14ac:dyDescent="0.25">
      <c r="A13" s="25" t="s">
        <v>47</v>
      </c>
      <c r="B13" s="26">
        <f>SUM(B14,B48)+G13</f>
        <v>559515504</v>
      </c>
      <c r="C13" s="26">
        <v>102607339.7</v>
      </c>
      <c r="D13" s="26">
        <f>SUM(D15:D48)</f>
        <v>295075484.5</v>
      </c>
      <c r="E13" s="26">
        <f>E14</f>
        <v>18820209.699999999</v>
      </c>
      <c r="F13" s="26">
        <f>F14</f>
        <v>7716649.3999999994</v>
      </c>
      <c r="G13" s="26">
        <f>G41</f>
        <v>135295820.70000002</v>
      </c>
    </row>
    <row r="14" spans="1:13" s="5" customFormat="1" ht="7.5" customHeight="1" x14ac:dyDescent="0.25">
      <c r="A14" s="25" t="s">
        <v>48</v>
      </c>
      <c r="B14" s="26">
        <f>SUM(C14:F14)</f>
        <v>129144198.79999998</v>
      </c>
      <c r="C14" s="26">
        <f>SUM(C15:C40)-0.2</f>
        <v>102607339.69999997</v>
      </c>
      <c r="D14" s="19"/>
      <c r="E14" s="26">
        <f>SUM(E15:E40)</f>
        <v>18820209.699999999</v>
      </c>
      <c r="F14" s="26">
        <f>SUM(F15:F40)+0.3</f>
        <v>7716649.3999999994</v>
      </c>
      <c r="G14" s="26"/>
    </row>
    <row r="15" spans="1:13" ht="7.5" customHeight="1" x14ac:dyDescent="0.2">
      <c r="A15" s="17" t="s">
        <v>9</v>
      </c>
      <c r="B15" s="18">
        <f t="shared" ref="B15:B40" si="0">SUM(C15:F15)</f>
        <v>373183</v>
      </c>
      <c r="C15" s="18">
        <v>373183</v>
      </c>
      <c r="D15" s="18"/>
      <c r="E15" s="18"/>
      <c r="F15" s="18"/>
      <c r="G15" s="18"/>
    </row>
    <row r="16" spans="1:13" ht="7.5" customHeight="1" x14ac:dyDescent="0.2">
      <c r="A16" s="17" t="s">
        <v>10</v>
      </c>
      <c r="B16" s="18">
        <f t="shared" si="0"/>
        <v>830090.7</v>
      </c>
      <c r="C16" s="18">
        <v>698233.6</v>
      </c>
      <c r="D16" s="18"/>
      <c r="E16" s="18"/>
      <c r="F16" s="18">
        <v>131857.1</v>
      </c>
      <c r="G16" s="18"/>
    </row>
    <row r="17" spans="1:8" ht="7.5" customHeight="1" x14ac:dyDescent="0.2">
      <c r="A17" s="17" t="s">
        <v>11</v>
      </c>
      <c r="B17" s="18">
        <f t="shared" si="0"/>
        <v>328407.5</v>
      </c>
      <c r="C17" s="18">
        <v>328407.5</v>
      </c>
      <c r="D17" s="18"/>
      <c r="E17" s="18"/>
      <c r="F17" s="18"/>
      <c r="G17" s="18"/>
    </row>
    <row r="18" spans="1:8" ht="7.5" customHeight="1" x14ac:dyDescent="0.2">
      <c r="A18" s="17" t="s">
        <v>12</v>
      </c>
      <c r="B18" s="18">
        <f t="shared" si="0"/>
        <v>992042.3</v>
      </c>
      <c r="C18" s="18">
        <v>149549.70000000001</v>
      </c>
      <c r="D18" s="18"/>
      <c r="E18" s="18">
        <v>346475.3</v>
      </c>
      <c r="F18" s="18">
        <v>496017.3</v>
      </c>
      <c r="G18" s="18"/>
    </row>
    <row r="19" spans="1:8" ht="7.5" customHeight="1" x14ac:dyDescent="0.2">
      <c r="A19" s="17" t="s">
        <v>13</v>
      </c>
      <c r="B19" s="18">
        <f t="shared" si="0"/>
        <v>2783112.6</v>
      </c>
      <c r="C19" s="18">
        <v>2783112.6</v>
      </c>
      <c r="D19" s="18"/>
      <c r="E19" s="18"/>
      <c r="F19" s="18"/>
      <c r="G19" s="18"/>
    </row>
    <row r="20" spans="1:8" ht="7.5" customHeight="1" x14ac:dyDescent="0.2">
      <c r="A20" s="17" t="s">
        <v>36</v>
      </c>
      <c r="B20" s="18">
        <f t="shared" si="0"/>
        <v>67794.3</v>
      </c>
      <c r="C20" s="18"/>
      <c r="D20" s="18"/>
      <c r="E20" s="18"/>
      <c r="F20" s="18">
        <v>67794.3</v>
      </c>
      <c r="G20" s="18"/>
    </row>
    <row r="21" spans="1:8" ht="7.5" customHeight="1" x14ac:dyDescent="0.2">
      <c r="A21" s="17" t="s">
        <v>34</v>
      </c>
      <c r="B21" s="18">
        <f t="shared" si="0"/>
        <v>1349568</v>
      </c>
      <c r="C21" s="18">
        <v>961677.6</v>
      </c>
      <c r="D21" s="18"/>
      <c r="E21" s="18">
        <v>362897.9</v>
      </c>
      <c r="F21" s="18">
        <v>24992.5</v>
      </c>
      <c r="G21" s="18"/>
      <c r="H21" s="6"/>
    </row>
    <row r="22" spans="1:8" ht="7.5" customHeight="1" x14ac:dyDescent="0.2">
      <c r="A22" s="17" t="s">
        <v>14</v>
      </c>
      <c r="B22" s="18">
        <f t="shared" si="0"/>
        <v>47195847</v>
      </c>
      <c r="C22" s="18">
        <v>42908526.700000003</v>
      </c>
      <c r="D22" s="18"/>
      <c r="E22" s="18">
        <v>1623168.9</v>
      </c>
      <c r="F22" s="18">
        <v>2664151.4</v>
      </c>
      <c r="G22" s="18"/>
      <c r="H22" s="6"/>
    </row>
    <row r="23" spans="1:8" ht="7.5" customHeight="1" x14ac:dyDescent="0.2">
      <c r="A23" s="17" t="s">
        <v>15</v>
      </c>
      <c r="B23" s="18">
        <f t="shared" si="0"/>
        <v>7442247.5</v>
      </c>
      <c r="C23" s="18">
        <v>5861825</v>
      </c>
      <c r="D23" s="18"/>
      <c r="E23" s="18">
        <v>1054436.5</v>
      </c>
      <c r="F23" s="18">
        <v>525986</v>
      </c>
      <c r="G23" s="18"/>
      <c r="H23" s="6"/>
    </row>
    <row r="24" spans="1:8" ht="7.5" customHeight="1" x14ac:dyDescent="0.2">
      <c r="A24" s="17" t="s">
        <v>6</v>
      </c>
      <c r="B24" s="18">
        <f t="shared" si="0"/>
        <v>10639653.4</v>
      </c>
      <c r="C24" s="18">
        <v>2258819.7999999998</v>
      </c>
      <c r="D24" s="18"/>
      <c r="E24" s="18">
        <v>7207892.7999999998</v>
      </c>
      <c r="F24" s="18">
        <v>1172940.8</v>
      </c>
      <c r="G24" s="18"/>
      <c r="H24" s="6"/>
    </row>
    <row r="25" spans="1:8" ht="7.5" customHeight="1" x14ac:dyDescent="0.2">
      <c r="A25" s="17" t="s">
        <v>16</v>
      </c>
      <c r="B25" s="18">
        <f t="shared" si="0"/>
        <v>9122015.7999999989</v>
      </c>
      <c r="C25" s="18">
        <v>7639269.0999999996</v>
      </c>
      <c r="D25" s="18"/>
      <c r="E25" s="18">
        <v>865246.1</v>
      </c>
      <c r="F25" s="18">
        <v>617500.6</v>
      </c>
      <c r="G25" s="18"/>
      <c r="H25" s="6"/>
    </row>
    <row r="26" spans="1:8" ht="7.5" customHeight="1" x14ac:dyDescent="0.2">
      <c r="A26" s="17" t="s">
        <v>17</v>
      </c>
      <c r="B26" s="18">
        <f t="shared" si="0"/>
        <v>2499980.7999999998</v>
      </c>
      <c r="C26" s="18">
        <v>2499980.7999999998</v>
      </c>
      <c r="D26" s="18"/>
      <c r="E26" s="18"/>
      <c r="F26" s="18"/>
      <c r="G26" s="18"/>
      <c r="H26" s="6"/>
    </row>
    <row r="27" spans="1:8" ht="7.5" customHeight="1" x14ac:dyDescent="0.2">
      <c r="A27" s="17" t="s">
        <v>18</v>
      </c>
      <c r="B27" s="18">
        <f t="shared" si="0"/>
        <v>715701.10000000009</v>
      </c>
      <c r="C27" s="18">
        <v>707817.8</v>
      </c>
      <c r="D27" s="18"/>
      <c r="E27" s="18">
        <v>242.3</v>
      </c>
      <c r="F27" s="18">
        <v>7641</v>
      </c>
      <c r="G27" s="18"/>
      <c r="H27" s="6"/>
    </row>
    <row r="28" spans="1:8" ht="7.5" customHeight="1" x14ac:dyDescent="0.2">
      <c r="A28" s="17" t="s">
        <v>19</v>
      </c>
      <c r="B28" s="18">
        <f t="shared" si="0"/>
        <v>23462.600000000002</v>
      </c>
      <c r="C28" s="18">
        <v>17089.400000000001</v>
      </c>
      <c r="D28" s="18"/>
      <c r="E28" s="18">
        <v>4499.8</v>
      </c>
      <c r="F28" s="18">
        <v>1873.4</v>
      </c>
      <c r="G28" s="18"/>
      <c r="H28" s="6"/>
    </row>
    <row r="29" spans="1:8" ht="7.5" customHeight="1" x14ac:dyDescent="0.2">
      <c r="A29" s="17" t="s">
        <v>7</v>
      </c>
      <c r="B29" s="18">
        <f t="shared" si="0"/>
        <v>25897802.699999999</v>
      </c>
      <c r="C29" s="18">
        <v>22400177.399999999</v>
      </c>
      <c r="D29" s="18"/>
      <c r="E29" s="18">
        <v>3487680.2</v>
      </c>
      <c r="F29" s="18">
        <v>9945.1</v>
      </c>
      <c r="G29" s="18"/>
      <c r="H29" s="6"/>
    </row>
    <row r="30" spans="1:8" ht="7.5" customHeight="1" x14ac:dyDescent="0.2">
      <c r="A30" s="17" t="s">
        <v>20</v>
      </c>
      <c r="B30" s="18">
        <f t="shared" si="0"/>
        <v>334086.90000000002</v>
      </c>
      <c r="C30" s="18">
        <v>334086.90000000002</v>
      </c>
      <c r="D30" s="18"/>
      <c r="E30" s="18"/>
      <c r="F30" s="18"/>
      <c r="G30" s="18"/>
      <c r="H30" s="6"/>
    </row>
    <row r="31" spans="1:8" ht="7.5" customHeight="1" x14ac:dyDescent="0.2">
      <c r="A31" s="17" t="s">
        <v>21</v>
      </c>
      <c r="B31" s="18">
        <f t="shared" si="0"/>
        <v>10525.1</v>
      </c>
      <c r="C31" s="18">
        <v>888.1</v>
      </c>
      <c r="D31" s="18"/>
      <c r="E31" s="18">
        <v>9637</v>
      </c>
      <c r="F31" s="18"/>
      <c r="G31" s="18"/>
      <c r="H31" s="6"/>
    </row>
    <row r="32" spans="1:8" ht="7.5" customHeight="1" x14ac:dyDescent="0.2">
      <c r="A32" s="17" t="s">
        <v>22</v>
      </c>
      <c r="B32" s="18">
        <f t="shared" si="0"/>
        <v>6623976.6999999993</v>
      </c>
      <c r="C32" s="18">
        <v>5984433.0999999996</v>
      </c>
      <c r="D32" s="18"/>
      <c r="E32" s="18">
        <v>378576.1</v>
      </c>
      <c r="F32" s="18">
        <v>260967.5</v>
      </c>
      <c r="G32" s="18"/>
      <c r="H32" s="6"/>
    </row>
    <row r="33" spans="1:8" ht="7.5" customHeight="1" x14ac:dyDescent="0.2">
      <c r="A33" s="17" t="s">
        <v>23</v>
      </c>
      <c r="B33" s="18">
        <f t="shared" si="0"/>
        <v>3039580.2</v>
      </c>
      <c r="C33" s="18">
        <v>400177.1</v>
      </c>
      <c r="D33" s="18"/>
      <c r="E33" s="18">
        <v>1188937.6000000001</v>
      </c>
      <c r="F33" s="18">
        <v>1450465.5</v>
      </c>
      <c r="G33" s="18"/>
      <c r="H33" s="6"/>
    </row>
    <row r="34" spans="1:8" ht="7.5" customHeight="1" x14ac:dyDescent="0.2">
      <c r="A34" s="17" t="s">
        <v>51</v>
      </c>
      <c r="B34" s="18">
        <f t="shared" si="0"/>
        <v>1225000</v>
      </c>
      <c r="C34" s="18">
        <v>1225000</v>
      </c>
      <c r="D34" s="18"/>
      <c r="E34" s="18"/>
      <c r="F34" s="18"/>
      <c r="G34" s="18"/>
      <c r="H34" s="6"/>
    </row>
    <row r="35" spans="1:8" ht="7.5" customHeight="1" x14ac:dyDescent="0.2">
      <c r="A35" s="17" t="s">
        <v>24</v>
      </c>
      <c r="B35" s="18">
        <f t="shared" si="0"/>
        <v>99214.5</v>
      </c>
      <c r="C35" s="18">
        <v>99214.5</v>
      </c>
      <c r="D35" s="18"/>
      <c r="E35" s="18"/>
      <c r="F35" s="18"/>
      <c r="G35" s="18"/>
      <c r="H35" s="6"/>
    </row>
    <row r="36" spans="1:8" ht="7.5" customHeight="1" x14ac:dyDescent="0.2">
      <c r="A36" s="17" t="s">
        <v>25</v>
      </c>
      <c r="B36" s="18">
        <f t="shared" si="0"/>
        <v>36214.800000000003</v>
      </c>
      <c r="C36" s="18">
        <v>36214.800000000003</v>
      </c>
      <c r="D36" s="18"/>
      <c r="E36" s="18"/>
      <c r="F36" s="18"/>
      <c r="G36" s="18"/>
      <c r="H36" s="6"/>
    </row>
    <row r="37" spans="1:8" ht="7.5" customHeight="1" x14ac:dyDescent="0.2">
      <c r="A37" s="17" t="s">
        <v>26</v>
      </c>
      <c r="B37" s="18">
        <f t="shared" si="0"/>
        <v>96880.1</v>
      </c>
      <c r="C37" s="18">
        <v>96880.1</v>
      </c>
      <c r="D37" s="18"/>
      <c r="E37" s="18"/>
      <c r="F37" s="18"/>
      <c r="G37" s="18"/>
      <c r="H37" s="6"/>
    </row>
    <row r="38" spans="1:8" ht="7.5" customHeight="1" x14ac:dyDescent="0.2">
      <c r="A38" s="17" t="s">
        <v>27</v>
      </c>
      <c r="B38" s="18">
        <f t="shared" si="0"/>
        <v>4840375.3</v>
      </c>
      <c r="C38" s="18">
        <v>4840375.3</v>
      </c>
      <c r="D38" s="18"/>
      <c r="E38" s="18"/>
      <c r="F38" s="18"/>
      <c r="G38" s="18"/>
      <c r="H38" s="6"/>
    </row>
    <row r="39" spans="1:8" ht="7.5" customHeight="1" x14ac:dyDescent="0.2">
      <c r="A39" s="17" t="s">
        <v>28</v>
      </c>
      <c r="B39" s="18">
        <f t="shared" si="0"/>
        <v>2400</v>
      </c>
      <c r="C39" s="18">
        <v>2400</v>
      </c>
      <c r="D39" s="18"/>
      <c r="E39" s="18"/>
      <c r="F39" s="18"/>
      <c r="G39" s="18"/>
      <c r="H39" s="6"/>
    </row>
    <row r="40" spans="1:8" ht="7.5" customHeight="1" x14ac:dyDescent="0.2">
      <c r="A40" s="17" t="s">
        <v>29</v>
      </c>
      <c r="B40" s="18">
        <f t="shared" si="0"/>
        <v>2575035.8000000003</v>
      </c>
      <c r="C40" s="18"/>
      <c r="D40" s="18"/>
      <c r="E40" s="18">
        <v>2290519.2000000002</v>
      </c>
      <c r="F40" s="18">
        <v>284516.59999999998</v>
      </c>
      <c r="G40" s="18"/>
      <c r="H40" s="6"/>
    </row>
    <row r="41" spans="1:8" s="5" customFormat="1" ht="11.25" customHeight="1" x14ac:dyDescent="0.25">
      <c r="A41" s="25" t="s">
        <v>46</v>
      </c>
      <c r="B41" s="26">
        <f>SUM(G41)</f>
        <v>135295820.70000002</v>
      </c>
      <c r="C41" s="26"/>
      <c r="D41" s="26"/>
      <c r="E41" s="26"/>
      <c r="F41" s="26"/>
      <c r="G41" s="26">
        <f>SUM(G42:G47)</f>
        <v>135295820.70000002</v>
      </c>
    </row>
    <row r="42" spans="1:8" ht="7.5" customHeight="1" x14ac:dyDescent="0.2">
      <c r="A42" s="17" t="s">
        <v>6</v>
      </c>
      <c r="B42" s="18">
        <f t="shared" ref="B42:B45" si="1">SUM(G42)</f>
        <v>2067501.6</v>
      </c>
      <c r="C42" s="18"/>
      <c r="D42" s="18"/>
      <c r="E42" s="18"/>
      <c r="F42" s="18"/>
      <c r="G42" s="18">
        <v>2067501.6</v>
      </c>
    </row>
    <row r="43" spans="1:8" ht="7.5" customHeight="1" x14ac:dyDescent="0.2">
      <c r="A43" s="17" t="s">
        <v>7</v>
      </c>
      <c r="B43" s="18">
        <f t="shared" si="1"/>
        <v>1909178.1</v>
      </c>
      <c r="C43" s="18"/>
      <c r="D43" s="18"/>
      <c r="E43" s="18"/>
      <c r="F43" s="18"/>
      <c r="G43" s="18">
        <v>1909178.1</v>
      </c>
    </row>
    <row r="44" spans="1:8" ht="7.5" customHeight="1" x14ac:dyDescent="0.2">
      <c r="A44" s="17" t="s">
        <v>14</v>
      </c>
      <c r="B44" s="18">
        <f t="shared" si="1"/>
        <v>3491000</v>
      </c>
      <c r="C44" s="18"/>
      <c r="D44" s="18"/>
      <c r="E44" s="18"/>
      <c r="F44" s="18"/>
      <c r="G44" s="18">
        <v>3491000</v>
      </c>
    </row>
    <row r="45" spans="1:8" ht="7.5" customHeight="1" x14ac:dyDescent="0.2">
      <c r="A45" s="17" t="s">
        <v>8</v>
      </c>
      <c r="B45" s="18">
        <f t="shared" si="1"/>
        <v>32407490.100000001</v>
      </c>
      <c r="C45" s="18"/>
      <c r="D45" s="18"/>
      <c r="E45" s="18"/>
      <c r="F45" s="18"/>
      <c r="G45" s="18">
        <v>32407490.100000001</v>
      </c>
    </row>
    <row r="46" spans="1:8" ht="7.5" customHeight="1" x14ac:dyDescent="0.2">
      <c r="A46" s="17" t="s">
        <v>35</v>
      </c>
      <c r="B46" s="18"/>
      <c r="C46" s="18"/>
      <c r="D46" s="18"/>
      <c r="E46" s="18"/>
      <c r="F46" s="18"/>
      <c r="G46" s="18"/>
    </row>
    <row r="47" spans="1:8" ht="7.5" customHeight="1" x14ac:dyDescent="0.2">
      <c r="A47" s="17" t="s">
        <v>39</v>
      </c>
      <c r="B47" s="18">
        <f t="shared" ref="B47" si="2">SUM(G47)</f>
        <v>95420650.900000006</v>
      </c>
      <c r="C47" s="18"/>
      <c r="D47" s="18"/>
      <c r="E47" s="18"/>
      <c r="F47" s="18"/>
      <c r="G47" s="18">
        <v>95420650.900000006</v>
      </c>
    </row>
    <row r="48" spans="1:8" s="5" customFormat="1" ht="11.25" customHeight="1" x14ac:dyDescent="0.25">
      <c r="A48" s="25" t="s">
        <v>49</v>
      </c>
      <c r="B48" s="26">
        <f>SUM(D48)</f>
        <v>295075484.5</v>
      </c>
      <c r="C48" s="26"/>
      <c r="D48" s="26">
        <v>295075484.5</v>
      </c>
      <c r="E48" s="26"/>
      <c r="F48" s="26"/>
      <c r="G48" s="26"/>
      <c r="H48" s="27"/>
    </row>
    <row r="49" spans="1:8" ht="7.5" customHeight="1" x14ac:dyDescent="0.2">
      <c r="A49" s="17" t="s">
        <v>30</v>
      </c>
      <c r="B49" s="18">
        <f t="shared" ref="B49:B54" si="3">SUM(D49)</f>
        <v>4160271.9</v>
      </c>
      <c r="C49" s="18"/>
      <c r="D49" s="18">
        <v>4160271.9</v>
      </c>
      <c r="E49" s="18"/>
      <c r="F49" s="18"/>
      <c r="G49" s="18"/>
      <c r="H49" s="6"/>
    </row>
    <row r="50" spans="1:8" ht="7.5" customHeight="1" x14ac:dyDescent="0.2">
      <c r="A50" s="17" t="s">
        <v>37</v>
      </c>
      <c r="B50" s="18"/>
      <c r="C50" s="18"/>
      <c r="D50" s="18"/>
      <c r="E50" s="18"/>
      <c r="F50" s="18"/>
      <c r="G50" s="18"/>
      <c r="H50" s="6"/>
    </row>
    <row r="51" spans="1:8" ht="7.5" customHeight="1" x14ac:dyDescent="0.2">
      <c r="A51" s="17" t="s">
        <v>38</v>
      </c>
      <c r="B51" s="18">
        <f t="shared" si="3"/>
        <v>5472417.5</v>
      </c>
      <c r="C51" s="18"/>
      <c r="D51" s="18">
        <v>5472417.5</v>
      </c>
      <c r="E51" s="18"/>
      <c r="F51" s="18"/>
      <c r="G51" s="18"/>
      <c r="H51" s="6"/>
    </row>
    <row r="52" spans="1:8" ht="7.5" customHeight="1" x14ac:dyDescent="0.2">
      <c r="A52" s="17" t="s">
        <v>31</v>
      </c>
      <c r="B52" s="18">
        <f t="shared" si="3"/>
        <v>2331079.7999999998</v>
      </c>
      <c r="C52" s="18"/>
      <c r="D52" s="18">
        <v>2331079.7999999998</v>
      </c>
      <c r="E52" s="18"/>
      <c r="F52" s="18"/>
      <c r="G52" s="18"/>
      <c r="H52" s="6"/>
    </row>
    <row r="53" spans="1:8" ht="7.5" customHeight="1" x14ac:dyDescent="0.2">
      <c r="A53" s="17" t="s">
        <v>32</v>
      </c>
      <c r="B53" s="18">
        <f t="shared" si="3"/>
        <v>31701929.699999999</v>
      </c>
      <c r="C53" s="18"/>
      <c r="D53" s="18">
        <v>31701929.699999999</v>
      </c>
      <c r="E53" s="18"/>
      <c r="F53" s="18"/>
      <c r="G53" s="18"/>
      <c r="H53" s="6"/>
    </row>
    <row r="54" spans="1:8" ht="7.5" customHeight="1" x14ac:dyDescent="0.2">
      <c r="A54" s="17" t="s">
        <v>33</v>
      </c>
      <c r="B54" s="18">
        <f t="shared" si="3"/>
        <v>251409785.69999999</v>
      </c>
      <c r="C54" s="18"/>
      <c r="D54" s="18">
        <v>251409785.69999999</v>
      </c>
      <c r="E54" s="18"/>
      <c r="F54" s="18"/>
      <c r="G54" s="18"/>
      <c r="H54" s="6"/>
    </row>
    <row r="55" spans="1:8" ht="2.25" customHeight="1" x14ac:dyDescent="0.2">
      <c r="A55" s="7"/>
      <c r="B55" s="20"/>
      <c r="C55" s="20"/>
      <c r="D55" s="20"/>
      <c r="E55" s="20"/>
      <c r="F55" s="20"/>
      <c r="G55" s="20"/>
      <c r="H55" s="6"/>
    </row>
    <row r="56" spans="1:8" ht="2.25" customHeight="1" x14ac:dyDescent="0.2">
      <c r="A56" s="8"/>
      <c r="B56" s="9"/>
      <c r="C56" s="9"/>
      <c r="D56" s="9"/>
      <c r="E56" s="9"/>
      <c r="F56" s="9"/>
      <c r="G56" s="9"/>
    </row>
    <row r="57" spans="1:8" s="16" customFormat="1" ht="7.5" customHeight="1" x14ac:dyDescent="0.15">
      <c r="A57" s="15" t="s">
        <v>40</v>
      </c>
    </row>
    <row r="58" spans="1:8" s="16" customFormat="1" ht="7.5" customHeight="1" x14ac:dyDescent="0.15">
      <c r="A58" s="15" t="s">
        <v>50</v>
      </c>
    </row>
    <row r="59" spans="1:8" s="16" customFormat="1" ht="7.5" customHeight="1" x14ac:dyDescent="0.15">
      <c r="A59" s="15" t="s">
        <v>41</v>
      </c>
    </row>
    <row r="60" spans="1:8" s="16" customFormat="1" ht="7.5" customHeight="1" x14ac:dyDescent="0.15">
      <c r="A60" s="15" t="s">
        <v>54</v>
      </c>
    </row>
    <row r="61" spans="1:8" s="16" customFormat="1" ht="7.5" customHeight="1" x14ac:dyDescent="0.15">
      <c r="A61" s="15" t="s">
        <v>44</v>
      </c>
    </row>
    <row r="62" spans="1:8" s="16" customFormat="1" ht="7.5" customHeight="1" x14ac:dyDescent="0.15">
      <c r="A62" s="15" t="s">
        <v>57</v>
      </c>
    </row>
    <row r="63" spans="1:8" s="16" customFormat="1" ht="7.5" customHeight="1" x14ac:dyDescent="0.15">
      <c r="A63" s="15" t="s">
        <v>56</v>
      </c>
    </row>
    <row r="64" spans="1:8" x14ac:dyDescent="0.2">
      <c r="A64" s="10"/>
    </row>
  </sheetData>
  <mergeCells count="9">
    <mergeCell ref="A3:A5"/>
    <mergeCell ref="B4:B5"/>
    <mergeCell ref="C4:C5"/>
    <mergeCell ref="D4:D5"/>
    <mergeCell ref="H3:M3"/>
    <mergeCell ref="K4:L4"/>
    <mergeCell ref="E4:F4"/>
    <mergeCell ref="B3:G3"/>
    <mergeCell ref="G4:G5"/>
  </mergeCells>
  <phoneticPr fontId="1" type="noConversion"/>
  <pageMargins left="0.98425196850393704" right="0.98425196850393704" top="1.5748031496062993" bottom="0.78740157480314965" header="0" footer="0"/>
  <pageSetup paperSize="1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M4_416</vt:lpstr>
      <vt:lpstr>M4_416!Área_de_impresión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UCG</cp:lastModifiedBy>
  <cp:lastPrinted>2014-08-18T22:17:15Z</cp:lastPrinted>
  <dcterms:created xsi:type="dcterms:W3CDTF">2007-01-26T18:02:12Z</dcterms:created>
  <dcterms:modified xsi:type="dcterms:W3CDTF">2016-08-16T16:53:48Z</dcterms:modified>
</cp:coreProperties>
</file>