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360" yWindow="30" windowWidth="7995" windowHeight="5385"/>
  </bookViews>
  <sheets>
    <sheet name="M4_418" sheetId="18" r:id="rId1"/>
  </sheets>
  <definedNames>
    <definedName name="_xlnm.Print_Area" localSheetId="0">M4_418!$A$1:$G$66</definedName>
  </definedNames>
  <calcPr calcId="152511" iterate="1" iterateCount="50"/>
</workbook>
</file>

<file path=xl/calcChain.xml><?xml version="1.0" encoding="utf-8"?>
<calcChain xmlns="http://schemas.openxmlformats.org/spreadsheetml/2006/main">
  <c r="B49" i="18" l="1"/>
  <c r="G42" i="18" l="1"/>
  <c r="G13" i="18" s="1"/>
  <c r="G6" i="18" s="1"/>
  <c r="B46" i="18"/>
  <c r="C14" i="18"/>
  <c r="C13" i="18" s="1"/>
  <c r="B35" i="18"/>
  <c r="D52" i="18"/>
  <c r="B51" i="18"/>
  <c r="B47" i="18"/>
  <c r="B45" i="18"/>
  <c r="B44" i="18"/>
  <c r="B43" i="18"/>
  <c r="B42" i="18"/>
  <c r="D13" i="18" l="1"/>
  <c r="F14" i="18"/>
  <c r="C7" i="18"/>
  <c r="C6" i="18" s="1"/>
  <c r="F13" i="18" l="1"/>
  <c r="F6" i="18" s="1"/>
  <c r="D6" i="18"/>
  <c r="E14" i="18"/>
  <c r="B14" i="18" s="1"/>
  <c r="E13" i="18" l="1"/>
  <c r="E6" i="18" s="1"/>
  <c r="B8" i="18"/>
  <c r="B9" i="18"/>
  <c r="B10" i="18"/>
  <c r="B11" i="18"/>
  <c r="B15" i="18"/>
  <c r="B16" i="18"/>
  <c r="B17" i="18"/>
  <c r="B18" i="18"/>
  <c r="B19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6" i="18"/>
  <c r="B37" i="18"/>
  <c r="B38" i="18"/>
  <c r="B39" i="18"/>
  <c r="B40" i="18"/>
  <c r="B41" i="18"/>
  <c r="B12" i="18"/>
  <c r="B52" i="18"/>
  <c r="B13" i="18" s="1"/>
  <c r="B53" i="18"/>
  <c r="B55" i="18"/>
  <c r="B56" i="18"/>
  <c r="B57" i="18"/>
  <c r="B7" i="18" l="1"/>
  <c r="B6" i="18" s="1"/>
</calcChain>
</file>

<file path=xl/sharedStrings.xml><?xml version="1.0" encoding="utf-8"?>
<sst xmlns="http://schemas.openxmlformats.org/spreadsheetml/2006/main" count="70" uniqueCount="64">
  <si>
    <t>Total</t>
  </si>
  <si>
    <t>(Miles de pesos)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</si>
  <si>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</si>
  <si>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</si>
  <si>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</si>
  <si>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</si>
  <si>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</si>
  <si>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</si>
  <si>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</si>
  <si>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</si>
  <si>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</si>
  <si>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</si>
  <si>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</si>
  <si>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</si>
  <si>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</si>
  <si>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</si>
  <si>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</si>
  <si>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</si>
  <si>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</si>
  <si>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</si>
  <si>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</si>
  <si>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</si>
  <si>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</si>
  <si>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</si>
  <si>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</si>
  <si>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</si>
  <si>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</si>
  <si>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</si>
  <si>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</si>
  <si>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</si>
  <si>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</si>
  <si>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</si>
  <si>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</si>
  <si>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</si>
  <si>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</si>
  <si>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</si>
  <si>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</si>
  <si>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</si>
  <si>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</si>
  <si>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</si>
  <si>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</si>
  <si>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</si>
  <si>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</si>
  <si>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</si>
  <si>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</si>
  <si>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</si>
  <si>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</si>
  <si>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</si>
  <si>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</si>
  <si>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</si>
  <si>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</si>
  <si>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</si>
  <si>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BID-BIRF, otros financiamientos externos y Contraparte Nacional. </t>
  </si>
  <si>
    <t xml:space="preserve">          Trabajadores del Estado</t>
  </si>
  <si>
    <t xml:space="preserve">         Previsiones y Aportaciones para los Sistemas de  </t>
  </si>
  <si>
    <t xml:space="preserve">         Educación Básica, Normal, Tecnológica y de Adultos</t>
  </si>
  <si>
    <t xml:space="preserve">              </t>
  </si>
  <si>
    <t>(Continuación)</t>
  </si>
  <si>
    <t xml:space="preserve">Fuente: Secretaría de Hacienda y Crédito Público, Unidad de Contabilidad Gubernamental con base en datos proporcionados por las dependencias y entidades públicas. </t>
  </si>
  <si>
    <r>
      <t>Estructura financiera de la inversión física federal ejercida</t>
    </r>
    <r>
      <rPr>
        <b/>
        <vertAlign val="superscript"/>
        <sz val="8.5"/>
        <rFont val="Soberana Sans Light"/>
        <family val="3"/>
      </rPr>
      <t>1/</t>
    </r>
  </si>
  <si>
    <r>
      <t>Gobierno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
 Federal</t>
    </r>
  </si>
  <si>
    <r>
      <t>Entidades de Control Presupuestario  Directo</t>
    </r>
    <r>
      <rPr>
        <vertAlign val="superscript"/>
        <sz val="6"/>
        <rFont val="Soberana Sans Light"/>
        <family val="3"/>
      </rPr>
      <t>3/</t>
    </r>
  </si>
  <si>
    <r>
      <t>Recursos dentro de presupuesto</t>
    </r>
    <r>
      <rPr>
        <vertAlign val="superscript"/>
        <sz val="6"/>
        <rFont val="Soberana Sans Light"/>
        <family val="3"/>
      </rPr>
      <t>4/</t>
    </r>
  </si>
  <si>
    <r>
      <t>Recursos fuera de presupuesto</t>
    </r>
    <r>
      <rPr>
        <vertAlign val="superscript"/>
        <sz val="6"/>
        <rFont val="Soberana Sans Light"/>
        <family val="3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</si>
</sst>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164" fontId="11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164" fontId="13" fillId="0" borderId="0" xfId="0" applyNumberFormat="1" applyFont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tabSelected="1" zoomScale="190" zoomScaleNormal="190" workbookViewId="0"/>
  </sheetViews>
  <sheetFormatPr baseColWidth="10" defaultRowHeight="12.75" x14ac:dyDescent="0.2"/>
  <cols>
    <col min="1" max="1" width="29" style="1" customWidth="1"/>
    <col min="2" max="4" width="9" style="1" customWidth="1"/>
    <col min="5" max="6" width="10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59</v>
      </c>
    </row>
    <row r="2" spans="1:13" ht="10.5" customHeight="1" x14ac:dyDescent="0.2">
      <c r="A2" s="10" t="s">
        <v>1</v>
      </c>
      <c r="G2" s="11" t="s">
        <v>57</v>
      </c>
    </row>
    <row r="3" spans="1:13" ht="12.75" customHeight="1" x14ac:dyDescent="0.2">
      <c r="A3" s="26" t="s">
        <v>40</v>
      </c>
      <c r="B3" s="33">
        <v>2011</v>
      </c>
      <c r="C3" s="33"/>
      <c r="D3" s="33"/>
      <c r="E3" s="33"/>
      <c r="F3" s="33"/>
      <c r="G3" s="33"/>
      <c r="H3" s="29"/>
      <c r="I3" s="29"/>
      <c r="J3" s="29"/>
      <c r="K3" s="29"/>
      <c r="L3" s="29"/>
      <c r="M3" s="29"/>
    </row>
    <row r="4" spans="1:13" ht="26.25" customHeight="1" x14ac:dyDescent="0.2">
      <c r="A4" s="27"/>
      <c r="B4" s="28" t="s">
        <v>0</v>
      </c>
      <c r="C4" s="28" t="s">
        <v>60</v>
      </c>
      <c r="D4" s="28" t="s">
        <v>61</v>
      </c>
      <c r="E4" s="32" t="s">
        <v>50</v>
      </c>
      <c r="F4" s="32"/>
      <c r="G4" s="34" t="s">
        <v>41</v>
      </c>
      <c r="H4" s="2"/>
      <c r="I4" s="3"/>
      <c r="J4" s="3"/>
      <c r="K4" s="30"/>
      <c r="L4" s="31"/>
      <c r="M4" s="3"/>
    </row>
    <row r="5" spans="1:13" ht="21.95" customHeight="1" x14ac:dyDescent="0.2">
      <c r="A5" s="27"/>
      <c r="B5" s="28"/>
      <c r="C5" s="28"/>
      <c r="D5" s="28"/>
      <c r="E5" s="12" t="s">
        <v>62</v>
      </c>
      <c r="F5" s="12" t="s">
        <v>63</v>
      </c>
      <c r="G5" s="28"/>
      <c r="H5" s="4"/>
      <c r="I5" s="4"/>
      <c r="J5" s="4"/>
      <c r="K5" s="3"/>
      <c r="L5" s="3"/>
      <c r="M5" s="4"/>
    </row>
    <row r="6" spans="1:13" s="22" customFormat="1" ht="11.25" customHeight="1" x14ac:dyDescent="0.25">
      <c r="A6" s="19" t="s">
        <v>0</v>
      </c>
      <c r="B6" s="20">
        <f>SUM(B7,B12,B13)</f>
        <v>661997044.85399985</v>
      </c>
      <c r="C6" s="20">
        <f>C7+C12+C13</f>
        <v>159935443.26699999</v>
      </c>
      <c r="D6" s="20">
        <f>D13</f>
        <v>313156861.00599998</v>
      </c>
      <c r="E6" s="20">
        <f>E13</f>
        <v>20108113.686000001</v>
      </c>
      <c r="F6" s="20">
        <f>F13-0.1</f>
        <v>7466780.2700000005</v>
      </c>
      <c r="G6" s="20">
        <f>G13</f>
        <v>161329846.625</v>
      </c>
      <c r="H6" s="21"/>
      <c r="I6" s="21"/>
      <c r="J6" s="21"/>
      <c r="K6" s="21"/>
      <c r="L6" s="21"/>
      <c r="M6" s="21"/>
    </row>
    <row r="7" spans="1:13" s="5" customFormat="1" ht="11.25" customHeight="1" x14ac:dyDescent="0.25">
      <c r="A7" s="23" t="s">
        <v>43</v>
      </c>
      <c r="B7" s="24">
        <f>SUM(C7)</f>
        <v>3891024.6</v>
      </c>
      <c r="C7" s="24">
        <f>SUM(C8:C11)</f>
        <v>3891024.6</v>
      </c>
      <c r="D7" s="24"/>
      <c r="E7" s="24"/>
      <c r="F7" s="24"/>
      <c r="G7" s="24"/>
    </row>
    <row r="8" spans="1:13" ht="7.5" customHeight="1" x14ac:dyDescent="0.2">
      <c r="A8" s="13" t="s">
        <v>2</v>
      </c>
      <c r="B8" s="17">
        <f>SUM(C8)</f>
        <v>741991.29500000004</v>
      </c>
      <c r="C8" s="17">
        <v>741991.29500000004</v>
      </c>
      <c r="D8" s="17"/>
      <c r="E8" s="17"/>
      <c r="F8" s="17"/>
      <c r="G8" s="17"/>
    </row>
    <row r="9" spans="1:13" ht="7.5" customHeight="1" x14ac:dyDescent="0.2">
      <c r="A9" s="13" t="s">
        <v>3</v>
      </c>
      <c r="B9" s="17">
        <f>SUM(C9)</f>
        <v>2842727.3130000001</v>
      </c>
      <c r="C9" s="17">
        <v>2842727.3130000001</v>
      </c>
      <c r="D9" s="17"/>
      <c r="E9" s="17"/>
      <c r="F9" s="17"/>
      <c r="G9" s="17"/>
    </row>
    <row r="10" spans="1:13" ht="7.5" customHeight="1" x14ac:dyDescent="0.2">
      <c r="A10" s="13" t="s">
        <v>4</v>
      </c>
      <c r="B10" s="17">
        <f>SUM(C10)</f>
        <v>252529.14799999999</v>
      </c>
      <c r="C10" s="17">
        <v>252529.14799999999</v>
      </c>
      <c r="D10" s="17"/>
      <c r="E10" s="17"/>
      <c r="F10" s="17"/>
      <c r="G10" s="17"/>
    </row>
    <row r="11" spans="1:13" ht="7.5" customHeight="1" x14ac:dyDescent="0.2">
      <c r="A11" s="13" t="s">
        <v>5</v>
      </c>
      <c r="B11" s="17">
        <f>SUM(C11)</f>
        <v>53776.843999999997</v>
      </c>
      <c r="C11" s="17">
        <v>53776.843999999997</v>
      </c>
      <c r="D11" s="17"/>
      <c r="E11" s="17"/>
      <c r="F11" s="17"/>
      <c r="G11" s="17"/>
    </row>
    <row r="12" spans="1:13" s="5" customFormat="1" ht="11.25" customHeight="1" x14ac:dyDescent="0.25">
      <c r="A12" s="23" t="s">
        <v>51</v>
      </c>
      <c r="B12" s="24">
        <f>SUM(C12:F12)</f>
        <v>80192.990999999995</v>
      </c>
      <c r="C12" s="24">
        <v>80192.990999999995</v>
      </c>
      <c r="D12" s="24"/>
      <c r="E12" s="24"/>
      <c r="F12" s="24"/>
      <c r="G12" s="24"/>
      <c r="H12" s="25"/>
    </row>
    <row r="13" spans="1:13" s="5" customFormat="1" ht="11.25" customHeight="1" x14ac:dyDescent="0.25">
      <c r="A13" s="23" t="s">
        <v>45</v>
      </c>
      <c r="B13" s="24">
        <f>SUM(B14,B42,B52)-0.1</f>
        <v>658025827.26299989</v>
      </c>
      <c r="C13" s="24">
        <f>SUM(C14,C52)</f>
        <v>155964225.676</v>
      </c>
      <c r="D13" s="24">
        <f>SUM(D14,D52)</f>
        <v>313156861.00599998</v>
      </c>
      <c r="E13" s="24">
        <f>SUM(E14,E52)</f>
        <v>20108113.686000001</v>
      </c>
      <c r="F13" s="24">
        <f>SUM(F14,F52)</f>
        <v>7466780.3700000001</v>
      </c>
      <c r="G13" s="24">
        <f>G42</f>
        <v>161329846.625</v>
      </c>
    </row>
    <row r="14" spans="1:13" s="5" customFormat="1" ht="7.5" customHeight="1" x14ac:dyDescent="0.25">
      <c r="A14" s="23" t="s">
        <v>46</v>
      </c>
      <c r="B14" s="24">
        <f>SUM(C14:F14)</f>
        <v>183539119.73199999</v>
      </c>
      <c r="C14" s="24">
        <f>SUM(C15:C41)</f>
        <v>155964225.676</v>
      </c>
      <c r="D14" s="24"/>
      <c r="E14" s="24">
        <f>SUM(E15:E41)</f>
        <v>20108113.686000001</v>
      </c>
      <c r="F14" s="24">
        <f>SUM(F15:F41)</f>
        <v>7466780.3700000001</v>
      </c>
      <c r="G14" s="24"/>
    </row>
    <row r="15" spans="1:13" ht="7.5" customHeight="1" x14ac:dyDescent="0.2">
      <c r="A15" s="13" t="s">
        <v>9</v>
      </c>
      <c r="B15" s="17">
        <f t="shared" ref="B15:B41" si="0">SUM(C15:F15)</f>
        <v>101475.976</v>
      </c>
      <c r="C15" s="17">
        <v>101475.976</v>
      </c>
      <c r="D15" s="17"/>
      <c r="E15" s="17"/>
      <c r="F15" s="17"/>
      <c r="G15" s="17"/>
    </row>
    <row r="16" spans="1:13" ht="7.5" customHeight="1" x14ac:dyDescent="0.2">
      <c r="A16" s="13" t="s">
        <v>10</v>
      </c>
      <c r="B16" s="17">
        <f t="shared" si="0"/>
        <v>567396.57199999993</v>
      </c>
      <c r="C16" s="17">
        <v>278152.95299999998</v>
      </c>
      <c r="D16" s="17"/>
      <c r="E16" s="17">
        <v>266019.18599999999</v>
      </c>
      <c r="F16" s="17">
        <v>23224.433000000001</v>
      </c>
      <c r="G16" s="17"/>
    </row>
    <row r="17" spans="1:8" ht="7.5" customHeight="1" x14ac:dyDescent="0.2">
      <c r="A17" s="13" t="s">
        <v>11</v>
      </c>
      <c r="B17" s="17">
        <f t="shared" si="0"/>
        <v>128094.21400000001</v>
      </c>
      <c r="C17" s="17">
        <v>128094.21400000001</v>
      </c>
      <c r="D17" s="17"/>
      <c r="E17" s="17"/>
      <c r="F17" s="17"/>
      <c r="G17" s="17"/>
    </row>
    <row r="18" spans="1:8" ht="7.5" customHeight="1" x14ac:dyDescent="0.2">
      <c r="A18" s="13" t="s">
        <v>12</v>
      </c>
      <c r="B18" s="17">
        <f t="shared" si="0"/>
        <v>1199582.2719999999</v>
      </c>
      <c r="C18" s="17">
        <v>103744.7</v>
      </c>
      <c r="D18" s="17"/>
      <c r="E18" s="17">
        <v>533782.679</v>
      </c>
      <c r="F18" s="17">
        <v>562054.89300000004</v>
      </c>
      <c r="G18" s="17"/>
    </row>
    <row r="19" spans="1:8" ht="7.5" customHeight="1" x14ac:dyDescent="0.2">
      <c r="A19" s="13" t="s">
        <v>13</v>
      </c>
      <c r="B19" s="17">
        <f t="shared" si="0"/>
        <v>10295277.179</v>
      </c>
      <c r="C19" s="17">
        <v>10295277.179</v>
      </c>
      <c r="D19" s="17"/>
      <c r="E19" s="17"/>
      <c r="F19" s="17"/>
      <c r="G19" s="17"/>
    </row>
    <row r="20" spans="1:8" ht="7.5" customHeight="1" x14ac:dyDescent="0.2">
      <c r="A20" s="13" t="s">
        <v>35</v>
      </c>
      <c r="B20" s="17"/>
      <c r="C20" s="17"/>
      <c r="D20" s="17"/>
      <c r="E20" s="17"/>
      <c r="F20" s="17"/>
      <c r="G20" s="17"/>
    </row>
    <row r="21" spans="1:8" ht="7.5" customHeight="1" x14ac:dyDescent="0.2">
      <c r="A21" s="13" t="s">
        <v>33</v>
      </c>
      <c r="B21" s="17">
        <f t="shared" si="0"/>
        <v>1038563.3269999999</v>
      </c>
      <c r="C21" s="17">
        <v>889151.80799999996</v>
      </c>
      <c r="D21" s="17"/>
      <c r="E21" s="17">
        <v>143207.87899999999</v>
      </c>
      <c r="F21" s="17">
        <v>6203.64</v>
      </c>
      <c r="G21" s="17"/>
      <c r="H21" s="6"/>
    </row>
    <row r="22" spans="1:8" ht="7.5" customHeight="1" x14ac:dyDescent="0.2">
      <c r="A22" s="13" t="s">
        <v>14</v>
      </c>
      <c r="B22" s="17">
        <f t="shared" si="0"/>
        <v>64639998.559</v>
      </c>
      <c r="C22" s="17">
        <v>59264519.589000002</v>
      </c>
      <c r="D22" s="17"/>
      <c r="E22" s="17">
        <v>1688581.17</v>
      </c>
      <c r="F22" s="17">
        <v>3686897.8</v>
      </c>
      <c r="G22" s="17"/>
      <c r="H22" s="6"/>
    </row>
    <row r="23" spans="1:8" ht="7.5" customHeight="1" x14ac:dyDescent="0.2">
      <c r="A23" s="13" t="s">
        <v>15</v>
      </c>
      <c r="B23" s="17">
        <f t="shared" si="0"/>
        <v>12846780.390000001</v>
      </c>
      <c r="C23" s="17">
        <v>10570560.972999999</v>
      </c>
      <c r="D23" s="17"/>
      <c r="E23" s="17">
        <v>1775245.6839999999</v>
      </c>
      <c r="F23" s="17">
        <v>500973.73300000001</v>
      </c>
      <c r="G23" s="17"/>
      <c r="H23" s="6"/>
    </row>
    <row r="24" spans="1:8" ht="7.5" customHeight="1" x14ac:dyDescent="0.2">
      <c r="A24" s="13" t="s">
        <v>6</v>
      </c>
      <c r="B24" s="17">
        <f t="shared" si="0"/>
        <v>9759704.5370000005</v>
      </c>
      <c r="C24" s="17">
        <v>2981666.0469999998</v>
      </c>
      <c r="D24" s="17"/>
      <c r="E24" s="17">
        <v>5948973.7640000004</v>
      </c>
      <c r="F24" s="17">
        <v>829064.72600000002</v>
      </c>
      <c r="G24" s="17"/>
      <c r="H24" s="6"/>
    </row>
    <row r="25" spans="1:8" ht="7.5" customHeight="1" x14ac:dyDescent="0.2">
      <c r="A25" s="13" t="s">
        <v>16</v>
      </c>
      <c r="B25" s="17">
        <f t="shared" si="0"/>
        <v>8226525.620000001</v>
      </c>
      <c r="C25" s="17">
        <v>6163181.3890000004</v>
      </c>
      <c r="D25" s="17"/>
      <c r="E25" s="17">
        <v>1507702.655</v>
      </c>
      <c r="F25" s="17">
        <v>555641.576</v>
      </c>
      <c r="G25" s="17"/>
      <c r="H25" s="6"/>
    </row>
    <row r="26" spans="1:8" ht="7.5" customHeight="1" x14ac:dyDescent="0.2">
      <c r="A26" s="13" t="s">
        <v>17</v>
      </c>
      <c r="B26" s="17">
        <f t="shared" si="0"/>
        <v>2585417.1680000001</v>
      </c>
      <c r="C26" s="17">
        <v>2585417.1680000001</v>
      </c>
      <c r="D26" s="17"/>
      <c r="E26" s="17"/>
      <c r="F26" s="17"/>
      <c r="G26" s="17"/>
      <c r="H26" s="6"/>
    </row>
    <row r="27" spans="1:8" ht="7.5" customHeight="1" x14ac:dyDescent="0.2">
      <c r="A27" s="13" t="s">
        <v>18</v>
      </c>
      <c r="B27" s="17">
        <f t="shared" si="0"/>
        <v>797650.9439999999</v>
      </c>
      <c r="C27" s="17">
        <v>793671.91299999994</v>
      </c>
      <c r="D27" s="17"/>
      <c r="E27" s="17"/>
      <c r="F27" s="17">
        <v>3979.0309999999999</v>
      </c>
      <c r="G27" s="17"/>
      <c r="H27" s="6"/>
    </row>
    <row r="28" spans="1:8" ht="7.5" customHeight="1" x14ac:dyDescent="0.2">
      <c r="A28" s="13" t="s">
        <v>19</v>
      </c>
      <c r="B28" s="17">
        <f t="shared" si="0"/>
        <v>51124.862000000001</v>
      </c>
      <c r="C28" s="17">
        <v>50724.802000000003</v>
      </c>
      <c r="D28" s="17"/>
      <c r="E28" s="17"/>
      <c r="F28" s="17">
        <v>400.06</v>
      </c>
      <c r="G28" s="17"/>
      <c r="H28" s="6"/>
    </row>
    <row r="29" spans="1:8" ht="7.5" customHeight="1" x14ac:dyDescent="0.2">
      <c r="A29" s="13" t="s">
        <v>7</v>
      </c>
      <c r="B29" s="17">
        <f t="shared" si="0"/>
        <v>18619389.467999998</v>
      </c>
      <c r="C29" s="17">
        <v>14210937.479</v>
      </c>
      <c r="D29" s="17"/>
      <c r="E29" s="17">
        <v>4393390.09</v>
      </c>
      <c r="F29" s="17">
        <v>15061.898999999999</v>
      </c>
      <c r="G29" s="17"/>
      <c r="H29" s="6"/>
    </row>
    <row r="30" spans="1:8" ht="7.5" customHeight="1" x14ac:dyDescent="0.2">
      <c r="A30" s="13" t="s">
        <v>20</v>
      </c>
      <c r="B30" s="17">
        <f t="shared" si="0"/>
        <v>428852.66</v>
      </c>
      <c r="C30" s="17">
        <v>428852.66</v>
      </c>
      <c r="D30" s="17"/>
      <c r="E30" s="17"/>
      <c r="F30" s="17"/>
      <c r="G30" s="17"/>
      <c r="H30" s="6"/>
    </row>
    <row r="31" spans="1:8" ht="7.5" customHeight="1" x14ac:dyDescent="0.2">
      <c r="A31" s="13" t="s">
        <v>21</v>
      </c>
      <c r="B31" s="17">
        <f t="shared" si="0"/>
        <v>588656.35499999998</v>
      </c>
      <c r="C31" s="17">
        <v>19177.57</v>
      </c>
      <c r="D31" s="17"/>
      <c r="E31" s="17">
        <v>100000</v>
      </c>
      <c r="F31" s="17">
        <v>469478.78499999997</v>
      </c>
      <c r="G31" s="17"/>
      <c r="H31" s="6"/>
    </row>
    <row r="32" spans="1:8" ht="7.5" customHeight="1" x14ac:dyDescent="0.2">
      <c r="A32" s="13" t="s">
        <v>49</v>
      </c>
      <c r="B32" s="17">
        <f t="shared" si="0"/>
        <v>0</v>
      </c>
      <c r="C32" s="17"/>
      <c r="D32" s="17"/>
      <c r="E32" s="17"/>
      <c r="F32" s="17"/>
      <c r="G32" s="17"/>
      <c r="H32" s="6"/>
    </row>
    <row r="33" spans="1:8" ht="7.5" customHeight="1" x14ac:dyDescent="0.2">
      <c r="A33" s="13" t="s">
        <v>22</v>
      </c>
      <c r="B33" s="17">
        <f t="shared" si="0"/>
        <v>1809954.4100000001</v>
      </c>
      <c r="C33" s="17">
        <v>1388409.675</v>
      </c>
      <c r="D33" s="17"/>
      <c r="E33" s="17">
        <v>206458.628</v>
      </c>
      <c r="F33" s="17">
        <v>215086.10699999999</v>
      </c>
      <c r="G33" s="17"/>
      <c r="H33" s="6"/>
    </row>
    <row r="34" spans="1:8" ht="7.5" customHeight="1" x14ac:dyDescent="0.2">
      <c r="A34" s="13" t="s">
        <v>23</v>
      </c>
      <c r="B34" s="17">
        <f t="shared" si="0"/>
        <v>1161772.3229999999</v>
      </c>
      <c r="C34" s="17">
        <v>280099.54300000001</v>
      </c>
      <c r="D34" s="17"/>
      <c r="E34" s="17">
        <v>739241.56299999997</v>
      </c>
      <c r="F34" s="17">
        <v>142431.217</v>
      </c>
      <c r="G34" s="17"/>
      <c r="H34" s="6"/>
    </row>
    <row r="35" spans="1:8" ht="7.5" customHeight="1" x14ac:dyDescent="0.2">
      <c r="A35" s="13" t="s">
        <v>8</v>
      </c>
      <c r="B35" s="17">
        <f t="shared" si="0"/>
        <v>36042869.343999997</v>
      </c>
      <c r="C35" s="17">
        <v>36042869.343999997</v>
      </c>
      <c r="D35" s="17"/>
      <c r="E35" s="17"/>
      <c r="F35" s="17"/>
      <c r="G35" s="17"/>
      <c r="H35" s="6"/>
    </row>
    <row r="36" spans="1:8" ht="7.5" customHeight="1" x14ac:dyDescent="0.2">
      <c r="A36" s="13" t="s">
        <v>24</v>
      </c>
      <c r="B36" s="17">
        <f t="shared" si="0"/>
        <v>126271.439</v>
      </c>
      <c r="C36" s="17">
        <v>126271.439</v>
      </c>
      <c r="D36" s="17"/>
      <c r="E36" s="17"/>
      <c r="F36" s="17"/>
      <c r="G36" s="17"/>
      <c r="H36" s="6"/>
    </row>
    <row r="37" spans="1:8" ht="7.5" customHeight="1" x14ac:dyDescent="0.2">
      <c r="A37" s="13" t="s">
        <v>25</v>
      </c>
      <c r="B37" s="17">
        <f t="shared" si="0"/>
        <v>21858.273000000001</v>
      </c>
      <c r="C37" s="17">
        <v>21858.273000000001</v>
      </c>
      <c r="D37" s="17"/>
      <c r="E37" s="17"/>
      <c r="F37" s="17"/>
      <c r="G37" s="17"/>
      <c r="H37" s="6"/>
    </row>
    <row r="38" spans="1:8" ht="7.5" customHeight="1" x14ac:dyDescent="0.2">
      <c r="A38" s="13" t="s">
        <v>26</v>
      </c>
      <c r="B38" s="17">
        <f t="shared" si="0"/>
        <v>136782.08100000001</v>
      </c>
      <c r="C38" s="17">
        <v>136782.08100000001</v>
      </c>
      <c r="D38" s="17"/>
      <c r="E38" s="17"/>
      <c r="F38" s="17"/>
      <c r="G38" s="17"/>
      <c r="H38" s="6"/>
    </row>
    <row r="39" spans="1:8" ht="7.5" customHeight="1" x14ac:dyDescent="0.2">
      <c r="A39" s="13" t="s">
        <v>27</v>
      </c>
      <c r="B39" s="17">
        <f t="shared" si="0"/>
        <v>9101047.9879999999</v>
      </c>
      <c r="C39" s="17">
        <v>9101047.9879999999</v>
      </c>
      <c r="D39" s="17"/>
      <c r="E39" s="17"/>
      <c r="F39" s="17"/>
      <c r="G39" s="17"/>
      <c r="H39" s="6"/>
    </row>
    <row r="40" spans="1:8" ht="7.5" customHeight="1" x14ac:dyDescent="0.2">
      <c r="A40" s="13" t="s">
        <v>28</v>
      </c>
      <c r="B40" s="17">
        <f t="shared" si="0"/>
        <v>2280.913</v>
      </c>
      <c r="C40" s="17">
        <v>2280.913</v>
      </c>
      <c r="D40" s="17"/>
      <c r="E40" s="17"/>
      <c r="F40" s="17"/>
      <c r="G40" s="17"/>
      <c r="H40" s="6"/>
    </row>
    <row r="41" spans="1:8" ht="7.5" customHeight="1" x14ac:dyDescent="0.2">
      <c r="A41" s="13" t="s">
        <v>29</v>
      </c>
      <c r="B41" s="17">
        <f t="shared" si="0"/>
        <v>3261792.858</v>
      </c>
      <c r="C41" s="17"/>
      <c r="D41" s="17"/>
      <c r="E41" s="17">
        <v>2805510.3879999998</v>
      </c>
      <c r="F41" s="17">
        <v>456282.47</v>
      </c>
      <c r="G41" s="17"/>
      <c r="H41" s="6"/>
    </row>
    <row r="42" spans="1:8" s="5" customFormat="1" ht="11.25" customHeight="1" x14ac:dyDescent="0.25">
      <c r="A42" s="23" t="s">
        <v>44</v>
      </c>
      <c r="B42" s="24">
        <f>SUM(G42)</f>
        <v>161329846.625</v>
      </c>
      <c r="C42" s="24"/>
      <c r="D42" s="24"/>
      <c r="E42" s="24"/>
      <c r="F42" s="24"/>
      <c r="G42" s="24">
        <f>SUM(G43:G51)</f>
        <v>161329846.625</v>
      </c>
    </row>
    <row r="43" spans="1:8" ht="7.5" customHeight="1" x14ac:dyDescent="0.2">
      <c r="A43" s="13" t="s">
        <v>6</v>
      </c>
      <c r="B43" s="17">
        <f t="shared" ref="B43:B49" si="1">SUM(G43)</f>
        <v>2384939.1159999999</v>
      </c>
      <c r="C43" s="17"/>
      <c r="D43" s="17"/>
      <c r="E43" s="17"/>
      <c r="F43" s="17"/>
      <c r="G43" s="17">
        <v>2384939.1159999999</v>
      </c>
    </row>
    <row r="44" spans="1:8" ht="7.5" customHeight="1" x14ac:dyDescent="0.2">
      <c r="A44" s="13" t="s">
        <v>7</v>
      </c>
      <c r="B44" s="17">
        <f t="shared" si="1"/>
        <v>17517516.471000001</v>
      </c>
      <c r="C44" s="17"/>
      <c r="D44" s="17"/>
      <c r="E44" s="17"/>
      <c r="F44" s="17"/>
      <c r="G44" s="17">
        <v>17517516.471000001</v>
      </c>
    </row>
    <row r="45" spans="1:8" ht="7.5" customHeight="1" x14ac:dyDescent="0.2">
      <c r="A45" s="13" t="s">
        <v>14</v>
      </c>
      <c r="B45" s="17">
        <f t="shared" si="1"/>
        <v>2226690</v>
      </c>
      <c r="C45" s="17"/>
      <c r="D45" s="17"/>
      <c r="E45" s="17"/>
      <c r="F45" s="17"/>
      <c r="G45" s="17">
        <v>2226690</v>
      </c>
    </row>
    <row r="46" spans="1:8" ht="7.5" customHeight="1" x14ac:dyDescent="0.2">
      <c r="A46" s="13" t="s">
        <v>16</v>
      </c>
      <c r="B46" s="17">
        <f t="shared" si="1"/>
        <v>303065.18699999998</v>
      </c>
      <c r="C46" s="17"/>
      <c r="D46" s="17"/>
      <c r="E46" s="17"/>
      <c r="F46" s="17"/>
      <c r="G46" s="17">
        <v>303065.18699999998</v>
      </c>
    </row>
    <row r="47" spans="1:8" ht="7.5" customHeight="1" x14ac:dyDescent="0.2">
      <c r="A47" s="13" t="s">
        <v>8</v>
      </c>
      <c r="B47" s="17">
        <f t="shared" si="1"/>
        <v>28907529.774999999</v>
      </c>
      <c r="C47" s="17"/>
      <c r="D47" s="17"/>
      <c r="E47" s="17"/>
      <c r="F47" s="17"/>
      <c r="G47" s="17">
        <v>28907529.774999999</v>
      </c>
    </row>
    <row r="48" spans="1:8" ht="7.5" customHeight="1" x14ac:dyDescent="0.2">
      <c r="A48" s="13" t="s">
        <v>54</v>
      </c>
      <c r="B48" s="17"/>
      <c r="C48" s="17"/>
      <c r="D48" s="17"/>
      <c r="E48" s="17"/>
      <c r="F48" s="17"/>
      <c r="G48" s="17"/>
    </row>
    <row r="49" spans="1:8" ht="7.5" customHeight="1" x14ac:dyDescent="0.2">
      <c r="A49" s="13" t="s">
        <v>55</v>
      </c>
      <c r="B49" s="17">
        <f t="shared" si="1"/>
        <v>3712.797</v>
      </c>
      <c r="C49" s="17"/>
      <c r="D49" s="17"/>
      <c r="E49" s="17"/>
      <c r="F49" s="17"/>
      <c r="G49" s="17">
        <v>3712.797</v>
      </c>
    </row>
    <row r="50" spans="1:8" ht="7.5" customHeight="1" x14ac:dyDescent="0.2">
      <c r="A50" s="13" t="s">
        <v>34</v>
      </c>
      <c r="B50" s="17"/>
      <c r="C50" s="17"/>
      <c r="D50" s="17"/>
      <c r="E50" s="17"/>
      <c r="F50" s="17"/>
      <c r="G50" s="17"/>
    </row>
    <row r="51" spans="1:8" ht="7.5" customHeight="1" x14ac:dyDescent="0.2">
      <c r="A51" s="13" t="s">
        <v>37</v>
      </c>
      <c r="B51" s="17">
        <f t="shared" ref="B51" si="2">SUM(G51)</f>
        <v>109986393.279</v>
      </c>
      <c r="C51" s="17"/>
      <c r="D51" s="17"/>
      <c r="E51" s="17"/>
      <c r="F51" s="17"/>
      <c r="G51" s="17">
        <v>109986393.279</v>
      </c>
    </row>
    <row r="52" spans="1:8" s="5" customFormat="1" ht="11.25" customHeight="1" x14ac:dyDescent="0.25">
      <c r="A52" s="23" t="s">
        <v>47</v>
      </c>
      <c r="B52" s="24">
        <f>SUM(D52)</f>
        <v>313156861.00599998</v>
      </c>
      <c r="C52" s="24"/>
      <c r="D52" s="24">
        <f>SUM(D53,D55,D56,D57)</f>
        <v>313156861.00599998</v>
      </c>
      <c r="E52" s="24"/>
      <c r="F52" s="24"/>
      <c r="G52" s="24"/>
      <c r="H52" s="25"/>
    </row>
    <row r="53" spans="1:8" ht="7.5" customHeight="1" x14ac:dyDescent="0.2">
      <c r="A53" s="13" t="s">
        <v>30</v>
      </c>
      <c r="B53" s="17">
        <f t="shared" ref="B53:B57" si="3">SUM(D53)</f>
        <v>8274599.7039999999</v>
      </c>
      <c r="C53" s="17"/>
      <c r="D53" s="17">
        <v>8274599.7039999999</v>
      </c>
      <c r="E53" s="17"/>
      <c r="F53" s="17"/>
      <c r="G53" s="17"/>
      <c r="H53" s="6"/>
    </row>
    <row r="54" spans="1:8" ht="7.5" customHeight="1" x14ac:dyDescent="0.2">
      <c r="A54" s="13" t="s">
        <v>36</v>
      </c>
      <c r="B54" s="17"/>
      <c r="C54" s="17"/>
      <c r="D54" s="17"/>
      <c r="E54" s="17"/>
      <c r="F54" s="17"/>
      <c r="G54" s="17"/>
      <c r="H54" s="6"/>
    </row>
    <row r="55" spans="1:8" ht="7.5" customHeight="1" x14ac:dyDescent="0.2">
      <c r="A55" s="13" t="s">
        <v>53</v>
      </c>
      <c r="B55" s="17">
        <f>SUM(D55)</f>
        <v>1857887.12</v>
      </c>
      <c r="C55" s="17"/>
      <c r="D55" s="17">
        <v>1857887.12</v>
      </c>
      <c r="E55" s="17"/>
      <c r="F55" s="17"/>
      <c r="G55" s="17"/>
      <c r="H55" s="6"/>
    </row>
    <row r="56" spans="1:8" ht="7.5" customHeight="1" x14ac:dyDescent="0.2">
      <c r="A56" s="13" t="s">
        <v>31</v>
      </c>
      <c r="B56" s="17">
        <f t="shared" si="3"/>
        <v>35763770.908</v>
      </c>
      <c r="C56" s="17"/>
      <c r="D56" s="17">
        <v>35763770.908</v>
      </c>
      <c r="E56" s="17"/>
      <c r="F56" s="17"/>
      <c r="G56" s="17"/>
      <c r="H56" s="6"/>
    </row>
    <row r="57" spans="1:8" ht="7.5" customHeight="1" x14ac:dyDescent="0.2">
      <c r="A57" s="13" t="s">
        <v>32</v>
      </c>
      <c r="B57" s="17">
        <f t="shared" si="3"/>
        <v>267260603.27399999</v>
      </c>
      <c r="C57" s="17"/>
      <c r="D57" s="17">
        <v>267260603.27399999</v>
      </c>
      <c r="E57" s="17"/>
      <c r="F57" s="17"/>
      <c r="G57" s="17"/>
      <c r="H57" s="6"/>
    </row>
    <row r="58" spans="1:8" ht="2.25" customHeight="1" x14ac:dyDescent="0.2">
      <c r="A58" s="14"/>
      <c r="B58" s="18"/>
      <c r="C58" s="18"/>
      <c r="D58" s="18"/>
      <c r="E58" s="18"/>
      <c r="F58" s="18"/>
      <c r="G58" s="18"/>
      <c r="H58" s="6"/>
    </row>
    <row r="59" spans="1:8" ht="2.25" customHeight="1" x14ac:dyDescent="0.2">
      <c r="A59" s="15"/>
      <c r="B59" s="7"/>
      <c r="C59" s="7"/>
      <c r="D59" s="7"/>
      <c r="E59" s="7"/>
      <c r="F59" s="7"/>
      <c r="G59" s="7"/>
    </row>
    <row r="60" spans="1:8" ht="7.5" customHeight="1" x14ac:dyDescent="0.2">
      <c r="A60" s="16" t="s">
        <v>38</v>
      </c>
    </row>
    <row r="61" spans="1:8" ht="7.5" customHeight="1" x14ac:dyDescent="0.2">
      <c r="A61" s="16" t="s">
        <v>48</v>
      </c>
    </row>
    <row r="62" spans="1:8" ht="7.5" customHeight="1" x14ac:dyDescent="0.2">
      <c r="A62" s="16" t="s">
        <v>39</v>
      </c>
    </row>
    <row r="63" spans="1:8" ht="7.5" customHeight="1" x14ac:dyDescent="0.2">
      <c r="A63" s="16" t="s">
        <v>52</v>
      </c>
    </row>
    <row r="64" spans="1:8" ht="7.5" customHeight="1" x14ac:dyDescent="0.2">
      <c r="A64" s="16" t="s">
        <v>42</v>
      </c>
    </row>
    <row r="65" spans="1:1" ht="7.5" customHeight="1" x14ac:dyDescent="0.2">
      <c r="A65" s="16" t="s">
        <v>58</v>
      </c>
    </row>
    <row r="66" spans="1:1" ht="7.5" customHeight="1" x14ac:dyDescent="0.2">
      <c r="A66" s="16" t="s">
        <v>56</v>
      </c>
    </row>
    <row r="67" spans="1:1" x14ac:dyDescent="0.2">
      <c r="A67" s="8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M4_418</vt:lpstr>
      <vt:lpstr>M4_418!Área_de_impresión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2014-08-18T22:18:30Z</cp:lastPrinted>
  <dcterms:created xsi:type="dcterms:W3CDTF">2007-01-26T18:02:12Z</dcterms:created>
  <dcterms:modified xsi:type="dcterms:W3CDTF">2016-08-16T16:54:21Z</dcterms:modified>
</cp:coreProperties>
</file>