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3.05 VERSIÓN CONSOLIDADA DE AJUSTES ADICIONALES\SSHCP\DEUDA PUBLICA\"/>
    </mc:Choice>
  </mc:AlternateContent>
  <bookViews>
    <workbookView xWindow="10170" yWindow="-15" windowWidth="10005" windowHeight="9330" activeTab="1"/>
  </bookViews>
  <sheets>
    <sheet name="1" sheetId="5" r:id="rId1"/>
    <sheet name="1 (2)" sheetId="6" r:id="rId2"/>
  </sheets>
  <definedNames>
    <definedName name="_Fill" hidden="1">#REF!</definedName>
    <definedName name="A_impresión_IM">#REF!</definedName>
    <definedName name="_xlnm.Print_Area" localSheetId="0">'1'!$A$2:$I$24</definedName>
    <definedName name="_xlnm.Print_Area" localSheetId="1">'1 (2)'!$A$2:$I$29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I20" i="6" l="1"/>
  <c r="G20" i="6"/>
  <c r="C20" i="6" s="1"/>
  <c r="B20" i="6" s="1"/>
  <c r="F20" i="6"/>
  <c r="E20" i="6"/>
  <c r="D20" i="6"/>
  <c r="C19" i="6"/>
  <c r="B19" i="6"/>
  <c r="C18" i="6"/>
  <c r="B18" i="6" s="1"/>
  <c r="C17" i="6"/>
  <c r="B17" i="6"/>
  <c r="C15" i="6"/>
  <c r="B15" i="6"/>
  <c r="C14" i="6"/>
  <c r="B14" i="6"/>
  <c r="C13" i="6"/>
  <c r="B13" i="6" s="1"/>
  <c r="C12" i="6"/>
  <c r="B12" i="6"/>
  <c r="C11" i="6"/>
  <c r="B11" i="6"/>
  <c r="I18" i="5" l="1"/>
  <c r="G18" i="5"/>
  <c r="F18" i="5"/>
  <c r="E18" i="5"/>
  <c r="C16" i="5"/>
  <c r="B16" i="5" s="1"/>
  <c r="C15" i="5"/>
  <c r="B15" i="5" s="1"/>
  <c r="C14" i="5"/>
  <c r="B14" i="5" s="1"/>
  <c r="C13" i="5"/>
  <c r="B13" i="5" s="1"/>
  <c r="C12" i="5"/>
  <c r="B12" i="5" s="1"/>
  <c r="D18" i="5"/>
  <c r="C18" i="5" l="1"/>
  <c r="B18" i="5" s="1"/>
</calcChain>
</file>

<file path=xl/sharedStrings.xml><?xml version="1.0" encoding="utf-8"?>
<sst xmlns="http://schemas.openxmlformats.org/spreadsheetml/2006/main" count="37" uniqueCount="22">
  <si>
    <t>Año</t>
  </si>
  <si>
    <t>Total</t>
  </si>
  <si>
    <t>Mercado de capitales</t>
  </si>
  <si>
    <t>Mercado bancario</t>
  </si>
  <si>
    <t>Comercio exterior</t>
  </si>
  <si>
    <t>Otros</t>
  </si>
  <si>
    <t>(Millones de dólares)</t>
  </si>
  <si>
    <t>Otros años</t>
  </si>
  <si>
    <t>Fuente: Secretaría de Hacienda y Crédito Público.</t>
  </si>
  <si>
    <t>Organismos Financieros Internacionales</t>
  </si>
  <si>
    <t>1/ Datos revisados y actualizados por la dependencia responsable.</t>
  </si>
  <si>
    <t>http://www.apartados.hacienda.gob.mx/estadisticas_oportunas/esp/index.html</t>
  </si>
  <si>
    <t>2/ Elaborado con base en el saldo contractual al mes marzo de 2011.</t>
  </si>
  <si>
    <t>3/ Elaborado con base en el saldo contractual al mes de marzo de 2011.</t>
  </si>
  <si>
    <r>
      <t xml:space="preserve">Calendario de amortizaciones de la deuda externa total del país </t>
    </r>
    <r>
      <rPr>
        <vertAlign val="superscript"/>
        <sz val="14"/>
        <rFont val="Presidencia Base"/>
        <family val="3"/>
      </rPr>
      <t>1/</t>
    </r>
  </si>
  <si>
    <r>
      <t xml:space="preserve">Deuda externa total del sector público </t>
    </r>
    <r>
      <rPr>
        <vertAlign val="superscript"/>
        <sz val="9"/>
        <rFont val="Presidencia Fina"/>
        <family val="3"/>
      </rPr>
      <t>2/</t>
    </r>
  </si>
  <si>
    <r>
      <t xml:space="preserve">Sector        privado </t>
    </r>
    <r>
      <rPr>
        <vertAlign val="superscript"/>
        <sz val="9"/>
        <rFont val="Presidencia Fina"/>
        <family val="3"/>
      </rPr>
      <t>3/</t>
    </r>
  </si>
  <si>
    <r>
      <t xml:space="preserve">Calendario de amortizaciones de la deuda externa total del país </t>
    </r>
    <r>
      <rPr>
        <b/>
        <vertAlign val="superscript"/>
        <sz val="8.5"/>
        <rFont val="Soberana Sans Light"/>
        <family val="3"/>
      </rPr>
      <t>1/</t>
    </r>
  </si>
  <si>
    <r>
      <t xml:space="preserve">Deuda externa total del sector público </t>
    </r>
    <r>
      <rPr>
        <vertAlign val="superscript"/>
        <sz val="6"/>
        <rFont val="Soberana Sans Light"/>
        <family val="3"/>
      </rPr>
      <t>2/</t>
    </r>
  </si>
  <si>
    <r>
      <t xml:space="preserve">Sector privado </t>
    </r>
    <r>
      <rPr>
        <vertAlign val="superscript"/>
        <sz val="6"/>
        <rFont val="Soberana Sans Light"/>
        <family val="3"/>
      </rPr>
      <t>3/</t>
    </r>
  </si>
  <si>
    <t>2/ Elaborado con base en el saldo contractual al mes de junio de 2016.</t>
  </si>
  <si>
    <t>3/ Elaborado con base en el saldo contractual al mes marzo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</si>
</sst>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_____);\(#,##0.0____\)"/>
    <numFmt numFmtId="166" formatCode="#\ ##0.0_____);\(#\ ##0.0____\)"/>
    <numFmt numFmtId="167" formatCode="#\ ##0.0___);\(#\ ##0.0__\)"/>
    <numFmt numFmtId="168" formatCode="#\ ##0.0_____);\(#,##0.0____\)"/>
  </numFmts>
  <fonts count="40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u/>
      <sz val="14.4"/>
      <color indexed="12"/>
      <name val="Helv"/>
    </font>
    <font>
      <sz val="6"/>
      <name val="Arial"/>
      <family val="2"/>
    </font>
    <font>
      <sz val="10"/>
      <name val="Arial"/>
      <family val="2"/>
    </font>
    <font>
      <u/>
      <sz val="6"/>
      <color indexed="12"/>
      <name val="Arial"/>
      <family val="2"/>
    </font>
    <font>
      <sz val="14"/>
      <name val="Presidencia Base"/>
      <family val="3"/>
    </font>
    <font>
      <sz val="10"/>
      <name val="Presidencia Fina"/>
      <family val="3"/>
    </font>
    <font>
      <i/>
      <sz val="7"/>
      <name val="Presidencia Fina"/>
      <family val="3"/>
    </font>
    <font>
      <b/>
      <i/>
      <sz val="10"/>
      <name val="Presidencia Fina"/>
      <family val="3"/>
    </font>
    <font>
      <sz val="6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sz val="7.5"/>
      <name val="Presidencia Fina"/>
      <family val="3"/>
    </font>
    <font>
      <sz val="8"/>
      <name val="Presidencia Fina"/>
      <family val="3"/>
    </font>
    <font>
      <u/>
      <sz val="8"/>
      <color indexed="12"/>
      <name val="Presidencia Fina"/>
      <family val="3"/>
    </font>
    <font>
      <sz val="8"/>
      <name val="Presidencia Base"/>
      <family val="3"/>
    </font>
    <font>
      <sz val="6"/>
      <name val="Presidencia Base"/>
      <family val="3"/>
    </font>
    <font>
      <sz val="7"/>
      <name val="Presidencia Base"/>
      <family val="3"/>
    </font>
    <font>
      <sz val="6.5"/>
      <name val="Presidencia Base"/>
      <family val="3"/>
    </font>
    <font>
      <vertAlign val="superscript"/>
      <sz val="14"/>
      <name val="Presidencia Base"/>
      <family val="3"/>
    </font>
    <font>
      <vertAlign val="superscript"/>
      <sz val="9"/>
      <name val="Presidencia Fina"/>
      <family val="3"/>
    </font>
    <font>
      <b/>
      <i/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7"/>
      <name val="Soberana Sans Light"/>
      <family val="3"/>
    </font>
    <font>
      <b/>
      <sz val="5"/>
      <name val="Soberana Sans Light"/>
      <family val="3"/>
    </font>
    <font>
      <sz val="5"/>
      <color rgb="FF000000"/>
      <name val="Presidencia Fina"/>
    </font>
    <font>
      <u/>
      <sz val="5.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Border="1"/>
    <xf numFmtId="164" fontId="5" fillId="0" borderId="0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8" xfId="0" applyFont="1" applyFill="1" applyBorder="1"/>
    <xf numFmtId="165" fontId="13" fillId="0" borderId="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165" fontId="14" fillId="0" borderId="0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5" fontId="12" fillId="0" borderId="0" xfId="0" applyNumberFormat="1" applyFont="1" applyBorder="1"/>
    <xf numFmtId="0" fontId="19" fillId="0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166" fontId="19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0" fontId="17" fillId="0" borderId="0" xfId="1" applyFont="1" applyAlignment="1" applyProtection="1"/>
    <xf numFmtId="0" fontId="7" fillId="0" borderId="0" xfId="1" applyFont="1" applyBorder="1" applyAlignment="1" applyProtection="1"/>
    <xf numFmtId="0" fontId="24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27" fillId="0" borderId="0" xfId="0" quotePrefix="1" applyFont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8" fillId="0" borderId="0" xfId="0" applyFont="1" applyBorder="1"/>
    <xf numFmtId="165" fontId="28" fillId="0" borderId="0" xfId="0" applyNumberFormat="1" applyFont="1" applyBorder="1"/>
    <xf numFmtId="0" fontId="30" fillId="0" borderId="0" xfId="0" applyFont="1" applyFill="1" applyBorder="1" applyAlignment="1">
      <alignment horizontal="left"/>
    </xf>
    <xf numFmtId="0" fontId="29" fillId="0" borderId="0" xfId="0" quotePrefix="1" applyFont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quotePrefix="1" applyFont="1" applyFill="1" applyAlignment="1">
      <alignment horizontal="left" vertical="center"/>
    </xf>
    <xf numFmtId="0" fontId="28" fillId="3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 vertical="top"/>
    </xf>
    <xf numFmtId="0" fontId="29" fillId="3" borderId="5" xfId="0" applyFont="1" applyFill="1" applyBorder="1" applyAlignment="1">
      <alignment horizontal="center" vertical="center"/>
    </xf>
    <xf numFmtId="168" fontId="32" fillId="3" borderId="5" xfId="0" applyNumberFormat="1" applyFont="1" applyFill="1" applyBorder="1" applyAlignment="1">
      <alignment horizontal="right" vertical="center"/>
    </xf>
    <xf numFmtId="0" fontId="34" fillId="3" borderId="7" xfId="0" applyFont="1" applyFill="1" applyBorder="1"/>
    <xf numFmtId="0" fontId="29" fillId="3" borderId="7" xfId="0" applyFont="1" applyFill="1" applyBorder="1"/>
    <xf numFmtId="165" fontId="29" fillId="3" borderId="7" xfId="0" applyNumberFormat="1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readingOrder="1"/>
    </xf>
    <xf numFmtId="0" fontId="37" fillId="0" borderId="0" xfId="1" applyFont="1" applyBorder="1" applyAlignment="1" applyProtection="1"/>
    <xf numFmtId="0" fontId="37" fillId="0" borderId="0" xfId="0" quotePrefix="1" applyFont="1" applyFill="1" applyAlignment="1">
      <alignment horizontal="left" vertical="center"/>
    </xf>
    <xf numFmtId="0" fontId="37" fillId="0" borderId="0" xfId="0" applyFont="1" applyBorder="1"/>
    <xf numFmtId="167" fontId="35" fillId="5" borderId="5" xfId="0" applyNumberFormat="1" applyFont="1" applyFill="1" applyBorder="1" applyAlignment="1">
      <alignment horizontal="right" vertical="center"/>
    </xf>
    <xf numFmtId="165" fontId="32" fillId="5" borderId="5" xfId="0" applyNumberFormat="1" applyFont="1" applyFill="1" applyBorder="1" applyAlignment="1">
      <alignment horizontal="right" vertical="center"/>
    </xf>
    <xf numFmtId="168" fontId="32" fillId="5" borderId="5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16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" xfId="0" quotePrefix="1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1" fillId="5" borderId="0" xfId="0" quotePrefix="1" applyFont="1" applyFill="1" applyAlignment="1">
      <alignment horizontal="left" vertical="center"/>
    </xf>
    <xf numFmtId="0" fontId="28" fillId="5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47625</xdr:rowOff>
    </xdr:from>
    <xdr:to>
      <xdr:col>9</xdr:col>
      <xdr:colOff>0</xdr:colOff>
      <xdr:row>7</xdr:row>
      <xdr:rowOff>47625</xdr:rowOff>
    </xdr:to>
    <xdr:sp macro="" textlink="">
      <xdr:nvSpPr>
        <xdr:cNvPr id="78863" name="Text Box 15"/>
        <xdr:cNvSpPr txBox="1">
          <a:spLocks noChangeArrowheads="1"/>
        </xdr:cNvSpPr>
      </xdr:nvSpPr>
      <xdr:spPr bwMode="auto">
        <a:xfrm>
          <a:off x="5600700" y="6572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9</xdr:col>
      <xdr:colOff>0</xdr:colOff>
      <xdr:row>6</xdr:row>
      <xdr:rowOff>85725</xdr:rowOff>
    </xdr:from>
    <xdr:to>
      <xdr:col>9</xdr:col>
      <xdr:colOff>0</xdr:colOff>
      <xdr:row>7</xdr:row>
      <xdr:rowOff>76200</xdr:rowOff>
    </xdr:to>
    <xdr:sp macro="" textlink="">
      <xdr:nvSpPr>
        <xdr:cNvPr id="78872" name="Text Box 24"/>
        <xdr:cNvSpPr txBox="1">
          <a:spLocks noChangeArrowheads="1"/>
        </xdr:cNvSpPr>
      </xdr:nvSpPr>
      <xdr:spPr bwMode="auto">
        <a:xfrm>
          <a:off x="5600700" y="6953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47625</xdr:rowOff>
    </xdr:from>
    <xdr:to>
      <xdr:col>9</xdr:col>
      <xdr:colOff>0</xdr:colOff>
      <xdr:row>7</xdr:row>
      <xdr:rowOff>47625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5619750" y="6572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9</xdr:col>
      <xdr:colOff>0</xdr:colOff>
      <xdr:row>6</xdr:row>
      <xdr:rowOff>85725</xdr:rowOff>
    </xdr:from>
    <xdr:to>
      <xdr:col>9</xdr:col>
      <xdr:colOff>0</xdr:colOff>
      <xdr:row>7</xdr:row>
      <xdr:rowOff>76200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5619750" y="6953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artados.hacienda.gob.mx/estadisticas_oportunas/esp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topLeftCell="A5" zoomScale="180" zoomScaleNormal="180" workbookViewId="0">
      <selection activeCell="B18" sqref="B18:I18"/>
    </sheetView>
  </sheetViews>
  <sheetFormatPr baseColWidth="10" defaultRowHeight="12.75"/>
  <cols>
    <col min="1" max="1" width="8.85546875" style="1" customWidth="1"/>
    <col min="2" max="9" width="9.42578125" customWidth="1"/>
    <col min="10" max="10" width="2.28515625" customWidth="1"/>
    <col min="11" max="11" width="8.5703125" customWidth="1"/>
    <col min="12" max="12" width="8.42578125" customWidth="1"/>
    <col min="13" max="13" width="4.5703125" customWidth="1"/>
    <col min="14" max="14" width="5.7109375" customWidth="1"/>
    <col min="15" max="15" width="6.140625" customWidth="1"/>
    <col min="16" max="16" width="8.5703125" customWidth="1"/>
    <col min="17" max="17" width="11.85546875" customWidth="1"/>
  </cols>
  <sheetData>
    <row r="1" spans="1:22" ht="5.0999999999999996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</row>
    <row r="2" spans="1:22" ht="18.95" customHeight="1">
      <c r="A2" s="17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9" customHeight="1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5"/>
      <c r="K3" s="5"/>
      <c r="L3" s="5"/>
      <c r="M3" s="5"/>
      <c r="N3" s="5"/>
      <c r="O3" s="5"/>
      <c r="P3" s="5"/>
      <c r="Q3" s="5"/>
    </row>
    <row r="4" spans="1:22" ht="3" customHeight="1">
      <c r="A4" s="20"/>
      <c r="B4" s="19"/>
      <c r="C4" s="19"/>
      <c r="D4" s="19"/>
      <c r="E4" s="19"/>
      <c r="F4" s="19"/>
      <c r="G4" s="19"/>
      <c r="H4" s="19"/>
      <c r="I4" s="19"/>
      <c r="J4" s="5"/>
      <c r="K4" s="5"/>
      <c r="L4" s="5"/>
      <c r="M4" s="5"/>
      <c r="N4" s="5"/>
      <c r="O4" s="5"/>
      <c r="P4" s="5"/>
      <c r="Q4" s="5"/>
    </row>
    <row r="5" spans="1:22" ht="2.25" customHeight="1">
      <c r="A5" s="21"/>
      <c r="B5" s="22"/>
      <c r="C5" s="22"/>
      <c r="D5" s="22"/>
      <c r="E5" s="22"/>
      <c r="F5" s="22"/>
      <c r="G5" s="22"/>
      <c r="H5" s="22"/>
      <c r="I5" s="22"/>
      <c r="J5" s="9"/>
      <c r="K5" s="8"/>
    </row>
    <row r="6" spans="1:22" ht="12.75" customHeight="1">
      <c r="A6" s="84" t="s">
        <v>0</v>
      </c>
      <c r="B6" s="90" t="s">
        <v>1</v>
      </c>
      <c r="C6" s="98" t="s">
        <v>15</v>
      </c>
      <c r="D6" s="98"/>
      <c r="E6" s="98"/>
      <c r="F6" s="98"/>
      <c r="G6" s="98"/>
      <c r="H6" s="98"/>
      <c r="I6" s="95" t="s">
        <v>16</v>
      </c>
      <c r="J6" s="11"/>
      <c r="K6" s="8"/>
    </row>
    <row r="7" spans="1:22" ht="22.5" customHeight="1">
      <c r="A7" s="85"/>
      <c r="B7" s="91" t="s">
        <v>1</v>
      </c>
      <c r="C7" s="96" t="s">
        <v>1</v>
      </c>
      <c r="D7" s="88" t="s">
        <v>2</v>
      </c>
      <c r="E7" s="88" t="s">
        <v>3</v>
      </c>
      <c r="F7" s="88" t="s">
        <v>4</v>
      </c>
      <c r="G7" s="88" t="s">
        <v>9</v>
      </c>
      <c r="H7" s="100" t="s">
        <v>5</v>
      </c>
      <c r="I7" s="88"/>
      <c r="J7" s="10"/>
      <c r="K7" s="8"/>
    </row>
    <row r="8" spans="1:22" ht="11.25" customHeight="1">
      <c r="A8" s="86"/>
      <c r="B8" s="92"/>
      <c r="C8" s="97"/>
      <c r="D8" s="89"/>
      <c r="E8" s="89"/>
      <c r="F8" s="89"/>
      <c r="G8" s="89"/>
      <c r="H8" s="101"/>
      <c r="I8" s="89"/>
      <c r="J8" s="10"/>
      <c r="K8" s="8"/>
    </row>
    <row r="9" spans="1:22" ht="1.5" customHeight="1">
      <c r="A9" s="23"/>
      <c r="B9" s="45"/>
      <c r="C9" s="45"/>
      <c r="D9" s="24"/>
      <c r="E9" s="24"/>
      <c r="F9" s="24"/>
      <c r="G9" s="24"/>
      <c r="H9" s="24"/>
      <c r="I9" s="25"/>
      <c r="J9" s="11"/>
      <c r="K9" s="8"/>
    </row>
    <row r="10" spans="1:22" s="3" customFormat="1" ht="0.95" customHeight="1">
      <c r="A10" s="26"/>
      <c r="B10" s="46"/>
      <c r="C10" s="46"/>
      <c r="D10" s="27"/>
      <c r="E10" s="27"/>
      <c r="F10" s="27"/>
      <c r="G10" s="27"/>
      <c r="H10" s="27"/>
      <c r="I10" s="28"/>
      <c r="J10" s="12"/>
      <c r="K10" s="13"/>
    </row>
    <row r="11" spans="1:22" ht="0.95" customHeight="1">
      <c r="A11" s="29"/>
      <c r="B11" s="47"/>
      <c r="C11" s="47"/>
      <c r="D11" s="30"/>
      <c r="E11" s="30"/>
      <c r="F11" s="30"/>
      <c r="G11" s="30"/>
      <c r="H11" s="30"/>
      <c r="I11" s="31"/>
      <c r="J11" s="14"/>
      <c r="K11" s="13"/>
      <c r="L11" s="3"/>
      <c r="M11" s="3"/>
      <c r="N11" s="3"/>
      <c r="O11" s="3"/>
      <c r="P11" s="3"/>
      <c r="Q11" s="3"/>
      <c r="S11">
        <v>768</v>
      </c>
      <c r="T11">
        <v>934.6</v>
      </c>
      <c r="U11">
        <v>392.4</v>
      </c>
      <c r="V11">
        <v>548.5</v>
      </c>
    </row>
    <row r="12" spans="1:22" ht="7.5" customHeight="1">
      <c r="A12" s="42">
        <v>2011</v>
      </c>
      <c r="B12" s="48">
        <f>+C12+I12</f>
        <v>12344.2</v>
      </c>
      <c r="C12" s="48">
        <f>SUM(D12:H12)</f>
        <v>7664.7</v>
      </c>
      <c r="D12" s="41">
        <v>196.3</v>
      </c>
      <c r="E12" s="41">
        <v>2679</v>
      </c>
      <c r="F12" s="49">
        <v>3495.2</v>
      </c>
      <c r="G12" s="41">
        <v>1049.9000000000001</v>
      </c>
      <c r="H12" s="41">
        <v>244.3</v>
      </c>
      <c r="I12" s="50">
        <v>4679.5</v>
      </c>
      <c r="J12" s="14"/>
      <c r="K12" s="41"/>
    </row>
    <row r="13" spans="1:22" ht="7.5" customHeight="1">
      <c r="A13" s="42">
        <v>2012</v>
      </c>
      <c r="B13" s="48">
        <f>+C13+I13</f>
        <v>11476.7</v>
      </c>
      <c r="C13" s="48">
        <f>SUM(D13:H13)</f>
        <v>6653.4</v>
      </c>
      <c r="D13" s="49">
        <v>1833.2</v>
      </c>
      <c r="E13" s="49">
        <v>1453.3</v>
      </c>
      <c r="F13" s="49">
        <v>2301.9</v>
      </c>
      <c r="G13" s="41">
        <v>806.2</v>
      </c>
      <c r="H13" s="41">
        <v>258.8</v>
      </c>
      <c r="I13" s="50">
        <v>4823.3</v>
      </c>
      <c r="J13" s="14"/>
      <c r="K13" s="8"/>
    </row>
    <row r="14" spans="1:22" ht="7.5" customHeight="1">
      <c r="A14" s="42">
        <v>2013</v>
      </c>
      <c r="B14" s="48">
        <f>+C14+I14</f>
        <v>15844.2</v>
      </c>
      <c r="C14" s="48">
        <f>SUM(D14:H14)</f>
        <v>8301</v>
      </c>
      <c r="D14" s="49">
        <v>3877.5</v>
      </c>
      <c r="E14" s="49">
        <v>1453.3</v>
      </c>
      <c r="F14" s="49">
        <v>2145.4</v>
      </c>
      <c r="G14" s="41">
        <v>824.8</v>
      </c>
      <c r="H14" s="41">
        <v>0</v>
      </c>
      <c r="I14" s="50">
        <v>7543.2</v>
      </c>
      <c r="J14" s="14"/>
      <c r="K14" s="8"/>
    </row>
    <row r="15" spans="1:22" ht="7.5" customHeight="1">
      <c r="A15" s="42">
        <v>2014</v>
      </c>
      <c r="B15" s="48">
        <f>+C15+I15</f>
        <v>21283.7</v>
      </c>
      <c r="C15" s="48">
        <f>SUM(D15:H15)</f>
        <v>8808</v>
      </c>
      <c r="D15" s="49">
        <v>3711.7</v>
      </c>
      <c r="E15" s="49">
        <v>2321.1999999999998</v>
      </c>
      <c r="F15" s="49">
        <v>1813.7</v>
      </c>
      <c r="G15" s="41">
        <v>961.4</v>
      </c>
      <c r="H15" s="41">
        <v>0</v>
      </c>
      <c r="I15" s="50">
        <v>12475.7</v>
      </c>
      <c r="J15" s="14"/>
      <c r="K15" s="8"/>
    </row>
    <row r="16" spans="1:22" ht="7.5" customHeight="1">
      <c r="A16" s="42">
        <v>2015</v>
      </c>
      <c r="B16" s="48">
        <f>+C16+I16</f>
        <v>15566.6</v>
      </c>
      <c r="C16" s="48">
        <f>SUM(D16:H16)</f>
        <v>8054.6</v>
      </c>
      <c r="D16" s="49">
        <v>3958.5</v>
      </c>
      <c r="E16" s="41">
        <v>2068.4</v>
      </c>
      <c r="F16" s="49">
        <v>1256.0999999999999</v>
      </c>
      <c r="G16" s="41">
        <v>771.6</v>
      </c>
      <c r="H16" s="41">
        <v>0</v>
      </c>
      <c r="I16" s="50">
        <v>7512</v>
      </c>
      <c r="J16" s="14"/>
      <c r="K16" s="8"/>
    </row>
    <row r="17" spans="1:11" ht="3" customHeight="1">
      <c r="A17" s="42"/>
      <c r="B17" s="48"/>
      <c r="C17" s="48"/>
      <c r="D17" s="41"/>
      <c r="E17" s="41"/>
      <c r="F17" s="41"/>
      <c r="G17" s="41"/>
      <c r="H17" s="41"/>
      <c r="I17" s="50"/>
      <c r="J17" s="14"/>
      <c r="K17" s="41"/>
    </row>
    <row r="18" spans="1:11" ht="7.5" customHeight="1">
      <c r="A18" s="43" t="s">
        <v>7</v>
      </c>
      <c r="B18" s="48">
        <f>+C18+I18</f>
        <v>98005.1</v>
      </c>
      <c r="C18" s="48">
        <f>SUM(D18:H18)</f>
        <v>70703.100000000006</v>
      </c>
      <c r="D18" s="49">
        <f>53882.5-3958.5</f>
        <v>49924</v>
      </c>
      <c r="E18" s="41">
        <f>2222.8-2068.4</f>
        <v>154.40000000000009</v>
      </c>
      <c r="F18" s="49">
        <f>4970-1256.1</f>
        <v>3713.9</v>
      </c>
      <c r="G18" s="49">
        <f>17682.4-771.6</f>
        <v>16910.800000000003</v>
      </c>
      <c r="H18" s="41">
        <v>0</v>
      </c>
      <c r="I18" s="50">
        <f>64335.7-37033.7</f>
        <v>27302</v>
      </c>
      <c r="J18" s="14"/>
      <c r="K18" s="41"/>
    </row>
    <row r="19" spans="1:11" ht="3" customHeight="1">
      <c r="A19" s="32"/>
      <c r="B19" s="33"/>
      <c r="C19" s="33"/>
      <c r="D19" s="33"/>
      <c r="E19" s="33"/>
      <c r="F19" s="33"/>
      <c r="G19" s="33"/>
      <c r="H19" s="33"/>
      <c r="I19" s="34"/>
      <c r="J19" s="6"/>
      <c r="K19" s="8"/>
    </row>
    <row r="20" spans="1:11" ht="2.1" customHeight="1">
      <c r="A20" s="35"/>
      <c r="B20" s="36"/>
      <c r="C20" s="36"/>
      <c r="D20" s="36"/>
      <c r="E20" s="36"/>
      <c r="F20" s="36"/>
      <c r="G20" s="36"/>
      <c r="H20" s="36"/>
      <c r="I20" s="36"/>
      <c r="J20" s="6"/>
      <c r="K20" s="8"/>
    </row>
    <row r="21" spans="1:11" ht="8.1" customHeight="1">
      <c r="A21" s="39" t="s">
        <v>10</v>
      </c>
      <c r="B21" s="36"/>
      <c r="C21" s="36"/>
      <c r="D21" s="36"/>
      <c r="E21" s="44"/>
      <c r="F21" s="36"/>
      <c r="G21" s="36"/>
      <c r="H21" s="36"/>
      <c r="I21" s="36"/>
      <c r="J21" s="6"/>
      <c r="K21" s="8"/>
    </row>
    <row r="22" spans="1:11" ht="8.1" customHeight="1">
      <c r="A22" s="40" t="s">
        <v>12</v>
      </c>
      <c r="B22" s="36"/>
      <c r="C22" s="36"/>
      <c r="D22" s="36"/>
      <c r="E22" s="44"/>
      <c r="F22" s="36"/>
      <c r="G22" s="36"/>
      <c r="H22" s="36"/>
      <c r="I22" s="36"/>
      <c r="J22" s="6"/>
      <c r="K22" s="8"/>
    </row>
    <row r="23" spans="1:11" ht="8.1" customHeight="1">
      <c r="A23" s="40" t="s">
        <v>13</v>
      </c>
      <c r="B23" s="36"/>
      <c r="C23" s="36"/>
      <c r="D23" s="36"/>
      <c r="E23" s="36"/>
      <c r="F23" s="36"/>
      <c r="G23" s="36"/>
      <c r="H23" s="36"/>
      <c r="I23" s="36"/>
      <c r="J23" s="6"/>
      <c r="K23" s="8"/>
    </row>
    <row r="24" spans="1:11" ht="8.1" customHeight="1">
      <c r="A24" s="39" t="s">
        <v>8</v>
      </c>
      <c r="B24" s="36"/>
      <c r="C24" s="36"/>
      <c r="D24" s="36"/>
      <c r="E24" s="36"/>
      <c r="F24" s="36"/>
      <c r="G24" s="36"/>
      <c r="H24" s="36"/>
      <c r="I24" s="36"/>
      <c r="J24" s="6"/>
      <c r="K24" s="8"/>
    </row>
    <row r="25" spans="1:11" ht="8.1" customHeight="1">
      <c r="B25" s="36"/>
      <c r="C25" s="36"/>
      <c r="D25" s="36"/>
      <c r="E25" s="36"/>
      <c r="F25" s="36"/>
      <c r="G25" s="36"/>
      <c r="H25" s="36"/>
      <c r="I25" s="36"/>
      <c r="J25" s="6"/>
      <c r="K25" s="8"/>
    </row>
    <row r="26" spans="1:11" ht="8.1" customHeight="1">
      <c r="A26" s="39"/>
      <c r="B26" s="36"/>
      <c r="C26" s="36"/>
      <c r="D26" s="36"/>
      <c r="E26" s="36"/>
      <c r="F26" s="36"/>
      <c r="G26" s="36"/>
      <c r="H26" s="36"/>
      <c r="I26" s="36"/>
      <c r="J26" s="6"/>
      <c r="K26" s="8"/>
    </row>
    <row r="27" spans="1:11" ht="7.5" customHeight="1">
      <c r="A27" s="37"/>
      <c r="B27" s="38"/>
      <c r="C27" s="38"/>
      <c r="D27" s="38"/>
      <c r="E27" s="99" t="s">
        <v>11</v>
      </c>
      <c r="F27" s="99"/>
      <c r="G27" s="99"/>
      <c r="H27" s="99"/>
      <c r="I27" s="99"/>
      <c r="J27" s="6"/>
      <c r="K27" s="8"/>
    </row>
    <row r="28" spans="1:11" ht="8.1" customHeight="1">
      <c r="A28" s="15"/>
      <c r="B28" s="16"/>
      <c r="C28" s="16"/>
      <c r="D28" s="16"/>
      <c r="E28" s="16"/>
      <c r="F28" s="16"/>
      <c r="G28" s="16"/>
      <c r="H28" s="93"/>
      <c r="I28" s="94"/>
      <c r="J28" s="16"/>
      <c r="K28" s="8"/>
    </row>
    <row r="29" spans="1:11" ht="8.1" customHeight="1">
      <c r="A29" s="15"/>
      <c r="B29" s="16"/>
      <c r="C29" s="16"/>
      <c r="D29" s="16"/>
      <c r="E29" s="16"/>
      <c r="F29" s="16"/>
      <c r="G29" s="16"/>
      <c r="H29" s="93"/>
      <c r="I29" s="94"/>
      <c r="J29" s="16"/>
      <c r="K29" s="8"/>
    </row>
    <row r="30" spans="1:11" ht="8.1" customHeight="1">
      <c r="A30" s="15"/>
      <c r="B30" s="16"/>
      <c r="C30" s="16"/>
      <c r="D30" s="16"/>
      <c r="E30" s="16"/>
      <c r="F30" s="16"/>
      <c r="G30" s="16"/>
      <c r="H30" s="93"/>
      <c r="I30" s="94"/>
      <c r="J30" s="16"/>
      <c r="K30" s="8"/>
    </row>
    <row r="31" spans="1:1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</row>
    <row r="46" spans="2:9">
      <c r="B46" s="87"/>
      <c r="C46" s="87"/>
      <c r="D46" s="87"/>
      <c r="E46" s="87"/>
      <c r="F46" s="87"/>
      <c r="G46" s="87"/>
      <c r="H46" s="87"/>
      <c r="I46" s="1"/>
    </row>
    <row r="56" spans="1:1">
      <c r="A56" s="2"/>
    </row>
  </sheetData>
  <mergeCells count="15">
    <mergeCell ref="A6:A8"/>
    <mergeCell ref="B46:H46"/>
    <mergeCell ref="D7:D8"/>
    <mergeCell ref="E7:E8"/>
    <mergeCell ref="F7:F8"/>
    <mergeCell ref="G7:G8"/>
    <mergeCell ref="B6:B8"/>
    <mergeCell ref="H30:I30"/>
    <mergeCell ref="I6:I8"/>
    <mergeCell ref="C7:C8"/>
    <mergeCell ref="H29:I29"/>
    <mergeCell ref="C6:H6"/>
    <mergeCell ref="H28:I28"/>
    <mergeCell ref="E27:I27"/>
    <mergeCell ref="H7:H8"/>
  </mergeCells>
  <phoneticPr fontId="0" type="noConversion"/>
  <hyperlinks>
    <hyperlink ref="E27" r:id="rId1"/>
  </hyperlinks>
  <printOptions horizontalCentered="1"/>
  <pageMargins left="0.59055118110236227" right="0.59055118110236227" top="1.2204724409448819" bottom="2.3622047244094491" header="0.43307086614173229" footer="0.59055118110236227"/>
  <pageSetup paperSize="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zoomScale="150" workbookViewId="0">
      <selection activeCell="A30" sqref="A30"/>
    </sheetView>
  </sheetViews>
  <sheetFormatPr baseColWidth="10" defaultRowHeight="12.75"/>
  <cols>
    <col min="1" max="1" width="8.85546875" style="1" customWidth="1"/>
    <col min="2" max="8" width="9.42578125" customWidth="1"/>
    <col min="9" max="9" width="9.85546875" customWidth="1"/>
    <col min="10" max="10" width="2.28515625" customWidth="1"/>
    <col min="11" max="11" width="8.5703125" customWidth="1"/>
    <col min="12" max="12" width="8.42578125" customWidth="1"/>
    <col min="13" max="13" width="4.5703125" customWidth="1"/>
    <col min="14" max="14" width="5.7109375" customWidth="1"/>
    <col min="15" max="15" width="6.140625" customWidth="1"/>
    <col min="16" max="16" width="8.5703125" customWidth="1"/>
    <col min="17" max="17" width="11.85546875" customWidth="1"/>
  </cols>
  <sheetData>
    <row r="1" spans="1:17" ht="5.0999999999999996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7" ht="18" customHeight="1">
      <c r="A2" s="60" t="s">
        <v>17</v>
      </c>
      <c r="B2" s="53"/>
      <c r="C2" s="53"/>
      <c r="D2" s="53"/>
      <c r="E2" s="53"/>
      <c r="F2" s="53"/>
      <c r="G2" s="53"/>
      <c r="H2" s="53"/>
      <c r="I2" s="53"/>
      <c r="J2" s="4"/>
      <c r="K2" s="4"/>
      <c r="L2" s="4"/>
      <c r="M2" s="4"/>
      <c r="N2" s="4"/>
      <c r="O2" s="4"/>
      <c r="P2" s="4"/>
      <c r="Q2" s="4"/>
    </row>
    <row r="3" spans="1:17" ht="9" customHeight="1">
      <c r="A3" s="61" t="s">
        <v>6</v>
      </c>
      <c r="B3" s="54"/>
      <c r="C3" s="54"/>
      <c r="D3" s="54"/>
      <c r="E3" s="54"/>
      <c r="F3" s="54"/>
      <c r="G3" s="54"/>
      <c r="H3" s="77"/>
      <c r="I3" s="77"/>
      <c r="J3" s="5"/>
      <c r="K3" s="5"/>
      <c r="L3" s="5"/>
      <c r="M3" s="5"/>
      <c r="N3" s="5"/>
      <c r="O3" s="5"/>
      <c r="P3" s="5"/>
      <c r="Q3" s="5"/>
    </row>
    <row r="4" spans="1:17" ht="3" customHeight="1">
      <c r="A4" s="55"/>
      <c r="B4" s="54"/>
      <c r="C4" s="54"/>
      <c r="D4" s="54"/>
      <c r="E4" s="54"/>
      <c r="F4" s="54"/>
      <c r="G4" s="54"/>
      <c r="H4" s="54"/>
      <c r="I4" s="54"/>
      <c r="J4" s="5"/>
      <c r="K4" s="5"/>
      <c r="L4" s="5"/>
      <c r="M4" s="5"/>
      <c r="N4" s="5"/>
      <c r="O4" s="5"/>
      <c r="P4" s="5"/>
      <c r="Q4" s="5"/>
    </row>
    <row r="5" spans="1:17" ht="2.25" customHeight="1">
      <c r="A5" s="56"/>
      <c r="B5" s="57"/>
      <c r="C5" s="57"/>
      <c r="D5" s="57"/>
      <c r="E5" s="57"/>
      <c r="F5" s="57"/>
      <c r="G5" s="57"/>
      <c r="H5" s="57"/>
      <c r="I5" s="57"/>
      <c r="J5" s="9"/>
      <c r="K5" s="8"/>
    </row>
    <row r="6" spans="1:17" ht="12.75" customHeight="1">
      <c r="A6" s="102" t="s">
        <v>0</v>
      </c>
      <c r="B6" s="105" t="s">
        <v>1</v>
      </c>
      <c r="C6" s="108" t="s">
        <v>18</v>
      </c>
      <c r="D6" s="108"/>
      <c r="E6" s="108"/>
      <c r="F6" s="108"/>
      <c r="G6" s="108"/>
      <c r="H6" s="108"/>
      <c r="I6" s="109" t="s">
        <v>19</v>
      </c>
      <c r="J6" s="11"/>
      <c r="K6" s="8"/>
    </row>
    <row r="7" spans="1:17" ht="22.5" customHeight="1">
      <c r="A7" s="103"/>
      <c r="B7" s="106" t="s">
        <v>1</v>
      </c>
      <c r="C7" s="112" t="s">
        <v>1</v>
      </c>
      <c r="D7" s="110" t="s">
        <v>2</v>
      </c>
      <c r="E7" s="110" t="s">
        <v>3</v>
      </c>
      <c r="F7" s="110" t="s">
        <v>4</v>
      </c>
      <c r="G7" s="110" t="s">
        <v>9</v>
      </c>
      <c r="H7" s="114" t="s">
        <v>5</v>
      </c>
      <c r="I7" s="110"/>
      <c r="J7" s="10"/>
      <c r="K7" s="8"/>
    </row>
    <row r="8" spans="1:17" ht="11.25" customHeight="1">
      <c r="A8" s="104"/>
      <c r="B8" s="107"/>
      <c r="C8" s="113"/>
      <c r="D8" s="111"/>
      <c r="E8" s="111"/>
      <c r="F8" s="111"/>
      <c r="G8" s="111"/>
      <c r="H8" s="111"/>
      <c r="I8" s="111"/>
      <c r="J8" s="10"/>
      <c r="K8" s="8"/>
    </row>
    <row r="9" spans="1:17" ht="1.5" customHeight="1">
      <c r="A9" s="73"/>
      <c r="B9" s="66"/>
      <c r="C9" s="66"/>
      <c r="D9" s="65"/>
      <c r="E9" s="65"/>
      <c r="F9" s="65"/>
      <c r="G9" s="65"/>
      <c r="H9" s="65"/>
      <c r="I9" s="65"/>
      <c r="J9" s="11"/>
      <c r="K9" s="8"/>
    </row>
    <row r="10" spans="1:17" s="3" customFormat="1" ht="0.75" customHeight="1">
      <c r="A10" s="74"/>
      <c r="B10" s="67"/>
      <c r="C10" s="67"/>
      <c r="D10" s="68"/>
      <c r="E10" s="68"/>
      <c r="F10" s="68"/>
      <c r="G10" s="68"/>
      <c r="H10" s="68"/>
      <c r="I10" s="68"/>
      <c r="J10" s="12"/>
      <c r="K10" s="13"/>
    </row>
    <row r="11" spans="1:17" ht="7.5" customHeight="1">
      <c r="A11" s="75">
        <v>2016</v>
      </c>
      <c r="B11" s="81">
        <f>+C11+I11</f>
        <v>12678.7</v>
      </c>
      <c r="C11" s="81">
        <f>SUM(D11:H11)</f>
        <v>8278.1</v>
      </c>
      <c r="D11" s="82">
        <v>3219.6</v>
      </c>
      <c r="E11" s="82">
        <v>3425.5</v>
      </c>
      <c r="F11" s="83">
        <v>1094.3</v>
      </c>
      <c r="G11" s="82">
        <v>459.1</v>
      </c>
      <c r="H11" s="82">
        <v>79.599999999999994</v>
      </c>
      <c r="I11" s="69">
        <v>4400.6000000000004</v>
      </c>
      <c r="J11" s="14"/>
      <c r="K11" s="8"/>
    </row>
    <row r="12" spans="1:17" ht="7.5" customHeight="1">
      <c r="A12" s="75">
        <v>2017</v>
      </c>
      <c r="B12" s="81">
        <f t="shared" ref="B12:B20" si="0">+C12+I12</f>
        <v>13488.8</v>
      </c>
      <c r="C12" s="81">
        <f t="shared" ref="C12:C20" si="1">SUM(D12:H12)</f>
        <v>9515</v>
      </c>
      <c r="D12" s="83">
        <v>5837.2</v>
      </c>
      <c r="E12" s="83">
        <v>1077</v>
      </c>
      <c r="F12" s="83">
        <v>1529.5</v>
      </c>
      <c r="G12" s="82">
        <v>909.9</v>
      </c>
      <c r="H12" s="82">
        <v>161.4</v>
      </c>
      <c r="I12" s="69">
        <v>3973.8</v>
      </c>
      <c r="J12" s="14"/>
      <c r="K12" s="8"/>
    </row>
    <row r="13" spans="1:17" ht="7.5" customHeight="1">
      <c r="A13" s="75">
        <v>2018</v>
      </c>
      <c r="B13" s="81">
        <f t="shared" si="0"/>
        <v>19396.8</v>
      </c>
      <c r="C13" s="81">
        <f t="shared" si="1"/>
        <v>9165.0999999999985</v>
      </c>
      <c r="D13" s="83">
        <v>4913.7</v>
      </c>
      <c r="E13" s="83">
        <v>1366.6</v>
      </c>
      <c r="F13" s="83">
        <v>1406.4</v>
      </c>
      <c r="G13" s="82">
        <v>1478.4</v>
      </c>
      <c r="H13" s="82">
        <v>0</v>
      </c>
      <c r="I13" s="69">
        <v>10231.700000000001</v>
      </c>
      <c r="J13" s="14"/>
      <c r="K13" s="8"/>
    </row>
    <row r="14" spans="1:17" ht="7.5" customHeight="1">
      <c r="A14" s="75">
        <v>2019</v>
      </c>
      <c r="B14" s="81">
        <f t="shared" si="0"/>
        <v>22405.200000000001</v>
      </c>
      <c r="C14" s="81">
        <f t="shared" si="1"/>
        <v>12810.2</v>
      </c>
      <c r="D14" s="83">
        <v>10879.7</v>
      </c>
      <c r="E14" s="83">
        <v>125.5</v>
      </c>
      <c r="F14" s="83">
        <v>959.2</v>
      </c>
      <c r="G14" s="82">
        <v>845.8</v>
      </c>
      <c r="H14" s="82">
        <v>0</v>
      </c>
      <c r="I14" s="69">
        <v>9595</v>
      </c>
      <c r="J14" s="14"/>
      <c r="K14" s="8"/>
    </row>
    <row r="15" spans="1:17" ht="7.5" customHeight="1">
      <c r="A15" s="75">
        <v>2020</v>
      </c>
      <c r="B15" s="81">
        <f t="shared" si="0"/>
        <v>29628.2</v>
      </c>
      <c r="C15" s="81">
        <f t="shared" si="1"/>
        <v>16800.2</v>
      </c>
      <c r="D15" s="83">
        <v>9942.7000000000007</v>
      </c>
      <c r="E15" s="83">
        <v>5326.2</v>
      </c>
      <c r="F15" s="83">
        <v>707</v>
      </c>
      <c r="G15" s="82">
        <v>824.3</v>
      </c>
      <c r="H15" s="82">
        <v>0</v>
      </c>
      <c r="I15" s="69">
        <v>12828</v>
      </c>
      <c r="J15" s="14"/>
      <c r="K15" s="8"/>
    </row>
    <row r="16" spans="1:17" ht="7.5" customHeight="1">
      <c r="A16" s="75"/>
      <c r="B16" s="81"/>
      <c r="C16" s="81"/>
      <c r="D16" s="83"/>
      <c r="E16" s="83"/>
      <c r="F16" s="83"/>
      <c r="G16" s="82"/>
      <c r="H16" s="82"/>
      <c r="I16" s="69"/>
      <c r="J16" s="14"/>
      <c r="K16" s="8"/>
    </row>
    <row r="17" spans="1:11" ht="7.5" customHeight="1">
      <c r="A17" s="75">
        <v>2021</v>
      </c>
      <c r="B17" s="81">
        <f t="shared" si="0"/>
        <v>18703.800000000003</v>
      </c>
      <c r="C17" s="81">
        <f t="shared" si="1"/>
        <v>12093.7</v>
      </c>
      <c r="D17" s="83">
        <v>8442.2999999999993</v>
      </c>
      <c r="E17" s="83">
        <v>156.19999999999999</v>
      </c>
      <c r="F17" s="83">
        <v>788.1</v>
      </c>
      <c r="G17" s="82">
        <v>2707.1</v>
      </c>
      <c r="H17" s="82">
        <v>0</v>
      </c>
      <c r="I17" s="69">
        <v>6610.1</v>
      </c>
      <c r="J17" s="14"/>
      <c r="K17" s="8"/>
    </row>
    <row r="18" spans="1:11" ht="8.25" customHeight="1">
      <c r="A18" s="75">
        <v>2022</v>
      </c>
      <c r="B18" s="81">
        <f t="shared" si="0"/>
        <v>17902.800000000003</v>
      </c>
      <c r="C18" s="81">
        <f t="shared" si="1"/>
        <v>10580.400000000001</v>
      </c>
      <c r="D18" s="83">
        <v>9110.2000000000007</v>
      </c>
      <c r="E18" s="83">
        <v>76.2</v>
      </c>
      <c r="F18" s="83">
        <v>334.3</v>
      </c>
      <c r="G18" s="82">
        <v>1059.7</v>
      </c>
      <c r="H18" s="82">
        <v>0</v>
      </c>
      <c r="I18" s="69">
        <v>7322.4</v>
      </c>
      <c r="J18" s="14"/>
      <c r="K18" s="8"/>
    </row>
    <row r="19" spans="1:11" ht="8.25" customHeight="1">
      <c r="A19" s="75">
        <v>2023</v>
      </c>
      <c r="B19" s="81">
        <f t="shared" si="0"/>
        <v>18360.2</v>
      </c>
      <c r="C19" s="81">
        <f t="shared" si="1"/>
        <v>12509</v>
      </c>
      <c r="D19" s="83">
        <v>9512.9</v>
      </c>
      <c r="E19" s="83">
        <v>632</v>
      </c>
      <c r="F19" s="83">
        <v>221.6</v>
      </c>
      <c r="G19" s="82">
        <v>2142.5</v>
      </c>
      <c r="H19" s="82">
        <v>0</v>
      </c>
      <c r="I19" s="69">
        <v>5851.2</v>
      </c>
      <c r="J19" s="14"/>
      <c r="K19" s="8"/>
    </row>
    <row r="20" spans="1:11" ht="7.5" customHeight="1">
      <c r="A20" s="75" t="s">
        <v>7</v>
      </c>
      <c r="B20" s="81">
        <f t="shared" si="0"/>
        <v>122172.2</v>
      </c>
      <c r="C20" s="81">
        <f t="shared" si="1"/>
        <v>88153.1</v>
      </c>
      <c r="D20" s="83">
        <f>130217.2-61858.3</f>
        <v>68358.899999999994</v>
      </c>
      <c r="E20" s="82">
        <f>12756.2-12185.2</f>
        <v>571</v>
      </c>
      <c r="F20" s="83">
        <f>8197.7-7040.4</f>
        <v>1157.3000000000011</v>
      </c>
      <c r="G20" s="83">
        <f>28492.7-10426.8</f>
        <v>18065.900000000001</v>
      </c>
      <c r="H20" s="82">
        <v>0</v>
      </c>
      <c r="I20" s="69">
        <f>94831.9-60812.8</f>
        <v>34019.099999999991</v>
      </c>
      <c r="J20" s="14"/>
      <c r="K20" s="8"/>
    </row>
    <row r="21" spans="1:11" ht="3" customHeight="1">
      <c r="A21" s="76"/>
      <c r="B21" s="70"/>
      <c r="C21" s="71"/>
      <c r="D21" s="71"/>
      <c r="E21" s="71"/>
      <c r="F21" s="71"/>
      <c r="G21" s="71"/>
      <c r="H21" s="71"/>
      <c r="I21" s="72"/>
      <c r="J21" s="6"/>
      <c r="K21" s="8"/>
    </row>
    <row r="22" spans="1:11" ht="2.1" customHeight="1">
      <c r="A22" s="62"/>
      <c r="B22" s="58"/>
      <c r="C22" s="58"/>
      <c r="D22" s="58"/>
      <c r="E22" s="58"/>
      <c r="F22" s="58"/>
      <c r="G22" s="58"/>
      <c r="H22" s="58"/>
      <c r="I22" s="58"/>
      <c r="J22" s="6"/>
      <c r="K22" s="8"/>
    </row>
    <row r="23" spans="1:11" ht="8.1" customHeight="1">
      <c r="A23" s="63" t="s">
        <v>10</v>
      </c>
      <c r="B23" s="58"/>
      <c r="C23" s="58"/>
      <c r="D23" s="58"/>
      <c r="E23" s="59"/>
      <c r="F23" s="58"/>
      <c r="G23" s="58"/>
      <c r="H23" s="58"/>
      <c r="I23" s="58"/>
      <c r="J23" s="6"/>
      <c r="K23" s="8"/>
    </row>
    <row r="24" spans="1:11" ht="8.1" customHeight="1">
      <c r="A24" s="115" t="s">
        <v>20</v>
      </c>
      <c r="B24" s="116"/>
      <c r="C24" s="116"/>
      <c r="D24" s="116"/>
      <c r="E24" s="59"/>
      <c r="F24" s="58"/>
      <c r="G24" s="58"/>
      <c r="H24" s="58"/>
      <c r="I24" s="58"/>
      <c r="J24" s="6"/>
      <c r="K24" s="8"/>
    </row>
    <row r="25" spans="1:11" ht="8.1" customHeight="1">
      <c r="A25" s="115" t="s">
        <v>21</v>
      </c>
      <c r="B25" s="116"/>
      <c r="C25" s="116"/>
      <c r="D25" s="116"/>
      <c r="E25" s="59"/>
      <c r="F25" s="58"/>
      <c r="G25" s="58"/>
      <c r="H25" s="58"/>
      <c r="I25" s="58"/>
      <c r="J25" s="6"/>
      <c r="K25" s="8"/>
    </row>
    <row r="26" spans="1:11" ht="8.1" customHeight="1">
      <c r="A26" s="64" t="s">
        <v>8</v>
      </c>
      <c r="B26" s="58"/>
      <c r="C26" s="58"/>
      <c r="D26" s="58"/>
      <c r="E26" s="58"/>
      <c r="F26" s="58"/>
      <c r="G26" s="58"/>
      <c r="H26" s="58"/>
      <c r="I26" s="58"/>
      <c r="J26" s="6"/>
      <c r="K26" s="8"/>
    </row>
    <row r="27" spans="1:11" ht="8.1" customHeight="1">
      <c r="A27" s="64"/>
      <c r="B27" s="58"/>
      <c r="C27" s="58"/>
      <c r="D27" s="58"/>
      <c r="E27" s="58"/>
      <c r="F27" s="58"/>
      <c r="G27" s="58"/>
      <c r="H27" s="58"/>
      <c r="I27" s="58"/>
      <c r="J27" s="6"/>
      <c r="K27" s="8"/>
    </row>
    <row r="28" spans="1:11" ht="8.1" customHeight="1">
      <c r="A28" s="79"/>
      <c r="B28" s="80"/>
      <c r="C28" s="80"/>
      <c r="D28" s="80"/>
      <c r="E28" s="80"/>
      <c r="F28" s="80"/>
      <c r="G28" s="80"/>
      <c r="H28" s="80"/>
      <c r="I28" s="80"/>
      <c r="J28" s="6"/>
      <c r="K28" s="8"/>
    </row>
    <row r="29" spans="1:11" ht="8.1" customHeight="1">
      <c r="A29" s="78"/>
      <c r="B29" s="78"/>
      <c r="C29" s="80"/>
      <c r="D29" s="80"/>
      <c r="E29" s="80"/>
      <c r="F29" s="80"/>
      <c r="G29" s="80"/>
      <c r="H29" s="80"/>
      <c r="I29" s="80"/>
      <c r="J29" s="6"/>
      <c r="K29" s="8"/>
    </row>
    <row r="30" spans="1:11" ht="8.1" customHeight="1">
      <c r="B30" s="36"/>
      <c r="C30" s="52"/>
      <c r="E30" s="36"/>
      <c r="F30" s="36"/>
      <c r="G30" s="36"/>
      <c r="H30" s="36"/>
      <c r="I30" s="36"/>
      <c r="J30" s="6"/>
      <c r="K30" s="8"/>
    </row>
    <row r="31" spans="1:11" ht="8.1" customHeight="1">
      <c r="A31" s="39"/>
      <c r="B31" s="36"/>
      <c r="C31" s="36"/>
      <c r="D31" s="36"/>
      <c r="E31" s="36"/>
      <c r="F31" s="36"/>
      <c r="G31" s="36"/>
      <c r="H31" s="36"/>
      <c r="I31" s="36"/>
      <c r="J31" s="6"/>
      <c r="K31" s="8"/>
    </row>
    <row r="32" spans="1:11" ht="7.5" customHeight="1">
      <c r="A32" s="37"/>
      <c r="B32" s="38"/>
      <c r="C32" s="38"/>
      <c r="D32" s="38"/>
      <c r="E32" s="51"/>
      <c r="F32" s="51"/>
      <c r="G32" s="51"/>
      <c r="H32" s="51"/>
      <c r="I32" s="51"/>
      <c r="J32" s="6"/>
      <c r="K32" s="8"/>
    </row>
    <row r="33" spans="1:11" ht="7.15" customHeight="1">
      <c r="A33" s="15"/>
      <c r="B33" s="16"/>
      <c r="C33" s="16"/>
      <c r="D33" s="16"/>
      <c r="E33" s="16"/>
      <c r="F33" s="16"/>
      <c r="G33" s="16"/>
      <c r="H33" s="93"/>
      <c r="I33" s="94"/>
      <c r="J33" s="16"/>
      <c r="K33" s="8"/>
    </row>
    <row r="34" spans="1:11" ht="8.1" customHeight="1">
      <c r="A34" s="15"/>
      <c r="B34" s="16"/>
      <c r="C34" s="16"/>
      <c r="D34" s="16"/>
      <c r="E34" s="16"/>
      <c r="F34" s="16"/>
      <c r="G34" s="16"/>
      <c r="H34" s="93"/>
      <c r="I34" s="94"/>
      <c r="J34" s="16"/>
      <c r="K34" s="8"/>
    </row>
    <row r="35" spans="1:11" ht="8.1" customHeight="1">
      <c r="A35" s="15"/>
      <c r="B35" s="16"/>
      <c r="C35" s="16"/>
      <c r="D35" s="16"/>
      <c r="E35" s="16"/>
      <c r="F35" s="16"/>
      <c r="G35" s="16"/>
      <c r="H35" s="93"/>
      <c r="I35" s="94"/>
      <c r="J35" s="16"/>
      <c r="K35" s="8"/>
    </row>
    <row r="36" spans="1:1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</row>
    <row r="51" spans="1:9">
      <c r="B51" s="87"/>
      <c r="C51" s="87"/>
      <c r="D51" s="87"/>
      <c r="E51" s="87"/>
      <c r="F51" s="87"/>
      <c r="G51" s="87"/>
      <c r="H51" s="87"/>
      <c r="I51" s="1"/>
    </row>
    <row r="61" spans="1:9">
      <c r="A61" s="2"/>
    </row>
  </sheetData>
  <mergeCells count="14">
    <mergeCell ref="H34:I34"/>
    <mergeCell ref="H35:I35"/>
    <mergeCell ref="B51:H51"/>
    <mergeCell ref="A6:A8"/>
    <mergeCell ref="B6:B8"/>
    <mergeCell ref="C6:H6"/>
    <mergeCell ref="I6:I8"/>
    <mergeCell ref="C7:C8"/>
    <mergeCell ref="D7:D8"/>
    <mergeCell ref="E7:E8"/>
    <mergeCell ref="F7:F8"/>
    <mergeCell ref="G7:G8"/>
    <mergeCell ref="H7:H8"/>
    <mergeCell ref="H33:I33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</vt:lpstr>
      <vt:lpstr>1 (2)</vt:lpstr>
      <vt:lpstr>'1'!Área_de_impresión</vt:lpstr>
      <vt:lpstr>'1 (2)'!Área_de_impresión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2016-07-12T17:31:17Z</cp:lastPrinted>
  <dcterms:created xsi:type="dcterms:W3CDTF">2000-12-12T17:17:16Z</dcterms:created>
  <dcterms:modified xsi:type="dcterms:W3CDTF">2016-08-04T17:28:19Z</dcterms:modified>
</cp:coreProperties>
</file>