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INFORME DE GOBIERNO\IG_ 2016\BANXICO\DOMMY\"/>
    </mc:Choice>
  </mc:AlternateContent>
  <bookViews>
    <workbookView xWindow="-15" yWindow="135" windowWidth="9630" windowHeight="4800"/>
  </bookViews>
  <sheets>
    <sheet name="P462Arriba" sheetId="11" r:id="rId1"/>
    <sheet name="Consulta" sheetId="12" r:id="rId2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P462Arriba!$B$2:$G$57</definedName>
    <definedName name="DIFERENCIAS" localSheetId="0">#N/A</definedName>
    <definedName name="DIFERENCIAS">#N/A</definedName>
    <definedName name="VARIABLES" localSheetId="0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J55" i="12" l="1"/>
  <c r="K55" i="12"/>
  <c r="L55" i="12"/>
  <c r="M55" i="12"/>
  <c r="N55" i="12"/>
  <c r="J54" i="12" l="1"/>
  <c r="K54" i="12"/>
  <c r="L54" i="12"/>
  <c r="M54" i="12"/>
  <c r="N54" i="12"/>
  <c r="G336" i="12"/>
  <c r="J52" i="12" l="1"/>
  <c r="K52" i="12"/>
  <c r="L52" i="12"/>
  <c r="M52" i="12"/>
  <c r="N52" i="12"/>
  <c r="J53" i="12"/>
  <c r="K53" i="12"/>
  <c r="L53" i="12"/>
  <c r="M53" i="12"/>
  <c r="N53" i="12"/>
  <c r="G335" i="12"/>
  <c r="G334" i="12"/>
  <c r="I81" i="12" l="1"/>
  <c r="I82" i="12" s="1"/>
  <c r="I83" i="12" s="1"/>
  <c r="I80" i="12"/>
  <c r="J50" i="12"/>
  <c r="K50" i="12"/>
  <c r="L50" i="12"/>
  <c r="M50" i="12"/>
  <c r="N50" i="12"/>
  <c r="J51" i="12"/>
  <c r="K51" i="12"/>
  <c r="L51" i="12"/>
  <c r="M51" i="12"/>
  <c r="N51" i="12"/>
  <c r="N49" i="12"/>
  <c r="M49" i="12"/>
  <c r="L49" i="12"/>
  <c r="K49" i="12"/>
  <c r="J49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15" i="12" l="1"/>
  <c r="G316" i="12"/>
  <c r="G317" i="12"/>
  <c r="G318" i="12"/>
  <c r="G319" i="12"/>
  <c r="G320" i="12"/>
  <c r="G321" i="12"/>
  <c r="G314" i="12"/>
  <c r="G313" i="12"/>
  <c r="G312" i="12"/>
  <c r="G311" i="12"/>
  <c r="G310" i="12"/>
  <c r="G309" i="12"/>
  <c r="G308" i="12"/>
  <c r="I58" i="12" l="1"/>
  <c r="I59" i="12" s="1"/>
  <c r="I60" i="12" s="1"/>
  <c r="I61" i="12" s="1"/>
  <c r="I62" i="12" s="1"/>
  <c r="I63" i="12" s="1"/>
  <c r="I64" i="12" s="1"/>
  <c r="I65" i="12" s="1"/>
  <c r="I66" i="12" s="1"/>
  <c r="I67" i="12" s="1"/>
  <c r="I68" i="12" s="1"/>
  <c r="I69" i="12" s="1"/>
  <c r="I70" i="12" s="1"/>
  <c r="I71" i="12" s="1"/>
  <c r="I72" i="12" s="1"/>
  <c r="I73" i="12" s="1"/>
  <c r="I74" i="12" s="1"/>
  <c r="I75" i="12" s="1"/>
  <c r="I76" i="12" s="1"/>
  <c r="I77" i="12" s="1"/>
  <c r="I78" i="12" s="1"/>
  <c r="I79" i="12" s="1"/>
  <c r="I20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M25" i="12" s="1"/>
  <c r="F25" i="11" s="1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K38" i="12" s="1"/>
  <c r="D40" i="11" s="1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20" i="12"/>
  <c r="G21" i="12"/>
  <c r="G22" i="12"/>
  <c r="G23" i="12"/>
  <c r="G24" i="12"/>
  <c r="G25" i="12"/>
  <c r="G19" i="12"/>
  <c r="J19" i="12" l="1"/>
  <c r="L36" i="12"/>
  <c r="E38" i="11" s="1"/>
  <c r="N26" i="12"/>
  <c r="G26" i="11" s="1"/>
  <c r="L37" i="12"/>
  <c r="E39" i="11" s="1"/>
  <c r="N41" i="12"/>
  <c r="G44" i="11" s="1"/>
  <c r="K32" i="12"/>
  <c r="D33" i="11" s="1"/>
  <c r="M36" i="12"/>
  <c r="F38" i="11" s="1"/>
  <c r="M41" i="12"/>
  <c r="F44" i="11" s="1"/>
  <c r="J32" i="12"/>
  <c r="C33" i="11" s="1"/>
  <c r="L22" i="12"/>
  <c r="J45" i="12"/>
  <c r="N45" i="12"/>
  <c r="K45" i="12"/>
  <c r="L45" i="12"/>
  <c r="M45" i="12"/>
  <c r="N35" i="12"/>
  <c r="G37" i="11" s="1"/>
  <c r="K26" i="12"/>
  <c r="D26" i="11" s="1"/>
  <c r="N19" i="12"/>
  <c r="J42" i="12"/>
  <c r="N38" i="12"/>
  <c r="G40" i="11" s="1"/>
  <c r="M35" i="12"/>
  <c r="F37" i="11" s="1"/>
  <c r="L32" i="12"/>
  <c r="E33" i="11" s="1"/>
  <c r="K29" i="12"/>
  <c r="D30" i="11" s="1"/>
  <c r="J26" i="12"/>
  <c r="C26" i="11" s="1"/>
  <c r="N22" i="12"/>
  <c r="M44" i="12"/>
  <c r="F48" i="11" s="1"/>
  <c r="J35" i="12"/>
  <c r="C37" i="11" s="1"/>
  <c r="L25" i="12"/>
  <c r="E25" i="11" s="1"/>
  <c r="K44" i="12"/>
  <c r="J41" i="12"/>
  <c r="C44" i="11" s="1"/>
  <c r="N37" i="12"/>
  <c r="G39" i="11" s="1"/>
  <c r="M34" i="12"/>
  <c r="F36" i="11" s="1"/>
  <c r="L31" i="12"/>
  <c r="E32" i="11" s="1"/>
  <c r="K28" i="12"/>
  <c r="D28" i="11" s="1"/>
  <c r="J25" i="12"/>
  <c r="C25" i="11" s="1"/>
  <c r="N21" i="12"/>
  <c r="N43" i="12"/>
  <c r="G46" i="11" s="1"/>
  <c r="N81" i="12" s="1"/>
  <c r="K34" i="12"/>
  <c r="D36" i="11" s="1"/>
  <c r="M24" i="12"/>
  <c r="F24" i="11" s="1"/>
  <c r="J44" i="12"/>
  <c r="N40" i="12"/>
  <c r="G43" i="11" s="1"/>
  <c r="M37" i="12"/>
  <c r="F39" i="11" s="1"/>
  <c r="L34" i="12"/>
  <c r="E36" i="11" s="1"/>
  <c r="K31" i="12"/>
  <c r="D32" i="11" s="1"/>
  <c r="J28" i="12"/>
  <c r="C28" i="11" s="1"/>
  <c r="N24" i="12"/>
  <c r="G24" i="11" s="1"/>
  <c r="M21" i="12"/>
  <c r="M28" i="12"/>
  <c r="F28" i="11" s="1"/>
  <c r="M39" i="12"/>
  <c r="F42" i="11" s="1"/>
  <c r="J30" i="12"/>
  <c r="C31" i="11" s="1"/>
  <c r="L20" i="12"/>
  <c r="K19" i="12"/>
  <c r="L35" i="12"/>
  <c r="E37" i="11" s="1"/>
  <c r="N25" i="12"/>
  <c r="G25" i="11" s="1"/>
  <c r="M22" i="12"/>
  <c r="N44" i="12"/>
  <c r="L38" i="12"/>
  <c r="E40" i="11" s="1"/>
  <c r="N28" i="12"/>
  <c r="G28" i="11" s="1"/>
  <c r="J43" i="12"/>
  <c r="C46" i="11" s="1"/>
  <c r="J81" i="12" s="1"/>
  <c r="L33" i="12"/>
  <c r="E34" i="11" s="1"/>
  <c r="N23" i="12"/>
  <c r="G22" i="11" s="1"/>
  <c r="L44" i="12"/>
  <c r="K41" i="12"/>
  <c r="D44" i="11" s="1"/>
  <c r="J38" i="12"/>
  <c r="C40" i="11" s="1"/>
  <c r="N34" i="12"/>
  <c r="G36" i="11" s="1"/>
  <c r="M31" i="12"/>
  <c r="F32" i="11" s="1"/>
  <c r="L28" i="12"/>
  <c r="E28" i="11" s="1"/>
  <c r="K25" i="12"/>
  <c r="D25" i="11" s="1"/>
  <c r="J22" i="12"/>
  <c r="K42" i="12"/>
  <c r="D45" i="11" s="1"/>
  <c r="K80" i="12" s="1"/>
  <c r="M32" i="12"/>
  <c r="F33" i="11" s="1"/>
  <c r="J23" i="12"/>
  <c r="C22" i="11" s="1"/>
  <c r="L43" i="12"/>
  <c r="K40" i="12"/>
  <c r="D43" i="11" s="1"/>
  <c r="J37" i="12"/>
  <c r="C39" i="11" s="1"/>
  <c r="N33" i="12"/>
  <c r="G34" i="11" s="1"/>
  <c r="M30" i="12"/>
  <c r="F31" i="11" s="1"/>
  <c r="L27" i="12"/>
  <c r="E27" i="11" s="1"/>
  <c r="K24" i="12"/>
  <c r="D24" i="11" s="1"/>
  <c r="J21" i="12"/>
  <c r="L41" i="12"/>
  <c r="E44" i="11" s="1"/>
  <c r="N31" i="12"/>
  <c r="G32" i="11" s="1"/>
  <c r="K22" i="12"/>
  <c r="K43" i="12"/>
  <c r="D46" i="11" s="1"/>
  <c r="K81" i="12" s="1"/>
  <c r="J40" i="12"/>
  <c r="C43" i="11" s="1"/>
  <c r="N36" i="12"/>
  <c r="G38" i="11" s="1"/>
  <c r="M33" i="12"/>
  <c r="F34" i="11" s="1"/>
  <c r="L30" i="12"/>
  <c r="E31" i="11" s="1"/>
  <c r="K27" i="12"/>
  <c r="D27" i="11" s="1"/>
  <c r="J24" i="12"/>
  <c r="C24" i="11" s="1"/>
  <c r="N20" i="12"/>
  <c r="N42" i="12"/>
  <c r="G45" i="11" s="1"/>
  <c r="K33" i="12"/>
  <c r="D34" i="11" s="1"/>
  <c r="M23" i="12"/>
  <c r="F22" i="11" s="1"/>
  <c r="N27" i="12"/>
  <c r="G27" i="11" s="1"/>
  <c r="M38" i="12"/>
  <c r="F40" i="11" s="1"/>
  <c r="J29" i="12"/>
  <c r="C30" i="11" s="1"/>
  <c r="M19" i="12"/>
  <c r="J27" i="12"/>
  <c r="C27" i="11" s="1"/>
  <c r="K35" i="12"/>
  <c r="D37" i="11" s="1"/>
  <c r="M40" i="12"/>
  <c r="F43" i="11" s="1"/>
  <c r="J31" i="12"/>
  <c r="C32" i="11" s="1"/>
  <c r="L21" i="12"/>
  <c r="M43" i="12"/>
  <c r="F46" i="11" s="1"/>
  <c r="M81" i="12" s="1"/>
  <c r="L40" i="12"/>
  <c r="E43" i="11" s="1"/>
  <c r="K37" i="12"/>
  <c r="D39" i="11" s="1"/>
  <c r="J34" i="12"/>
  <c r="C36" i="11" s="1"/>
  <c r="N30" i="12"/>
  <c r="G31" i="11" s="1"/>
  <c r="M27" i="12"/>
  <c r="F27" i="11" s="1"/>
  <c r="L24" i="12"/>
  <c r="E24" i="11" s="1"/>
  <c r="K21" i="12"/>
  <c r="N39" i="12"/>
  <c r="G42" i="11" s="1"/>
  <c r="K30" i="12"/>
  <c r="D31" i="11" s="1"/>
  <c r="M20" i="12"/>
  <c r="M42" i="12"/>
  <c r="F45" i="11" s="1"/>
  <c r="M80" i="12" s="1"/>
  <c r="L39" i="12"/>
  <c r="E42" i="11" s="1"/>
  <c r="K36" i="12"/>
  <c r="D38" i="11" s="1"/>
  <c r="J33" i="12"/>
  <c r="C34" i="11" s="1"/>
  <c r="N29" i="12"/>
  <c r="G30" i="11" s="1"/>
  <c r="M26" i="12"/>
  <c r="F26" i="11" s="1"/>
  <c r="L23" i="12"/>
  <c r="E22" i="11" s="1"/>
  <c r="K20" i="12"/>
  <c r="J39" i="12"/>
  <c r="C42" i="11" s="1"/>
  <c r="L29" i="12"/>
  <c r="E30" i="11" s="1"/>
  <c r="L19" i="12"/>
  <c r="L42" i="12"/>
  <c r="E45" i="11" s="1"/>
  <c r="L80" i="12" s="1"/>
  <c r="K39" i="12"/>
  <c r="D42" i="11" s="1"/>
  <c r="J36" i="12"/>
  <c r="C38" i="11" s="1"/>
  <c r="N32" i="12"/>
  <c r="G33" i="11" s="1"/>
  <c r="M29" i="12"/>
  <c r="F30" i="11" s="1"/>
  <c r="L26" i="12"/>
  <c r="E26" i="11" s="1"/>
  <c r="K23" i="12"/>
  <c r="D22" i="11" s="1"/>
  <c r="J20" i="12"/>
  <c r="G48" i="11"/>
  <c r="C45" i="11"/>
  <c r="J80" i="12" s="1"/>
  <c r="D48" i="11"/>
  <c r="E48" i="11"/>
  <c r="E46" i="11"/>
  <c r="L81" i="12" s="1"/>
  <c r="I21" i="12"/>
  <c r="C83" i="11"/>
  <c r="C81" i="11"/>
  <c r="D83" i="11"/>
  <c r="D81" i="11"/>
  <c r="E83" i="11"/>
  <c r="E81" i="11"/>
  <c r="F83" i="11"/>
  <c r="F81" i="11"/>
  <c r="G83" i="11"/>
  <c r="G81" i="11"/>
  <c r="G49" i="11" l="1"/>
  <c r="N83" i="12" s="1"/>
  <c r="N80" i="12"/>
  <c r="F49" i="11"/>
  <c r="M83" i="12" s="1"/>
  <c r="C49" i="11"/>
  <c r="J83" i="12" s="1"/>
  <c r="L82" i="12"/>
  <c r="M82" i="12"/>
  <c r="E49" i="11"/>
  <c r="L83" i="12" s="1"/>
  <c r="N82" i="12"/>
  <c r="C48" i="11"/>
  <c r="J82" i="12" s="1"/>
  <c r="K82" i="12"/>
  <c r="D49" i="11"/>
  <c r="K83" i="12" s="1"/>
  <c r="I22" i="12"/>
  <c r="I23" i="12" l="1"/>
  <c r="I24" i="12" l="1"/>
  <c r="L61" i="12" l="1"/>
  <c r="K61" i="12"/>
  <c r="N61" i="12"/>
  <c r="M61" i="12"/>
  <c r="J61" i="12"/>
  <c r="I25" i="12"/>
  <c r="K62" i="12" l="1"/>
  <c r="J62" i="12"/>
  <c r="N62" i="12"/>
  <c r="M62" i="12"/>
  <c r="L62" i="12"/>
  <c r="I26" i="12"/>
  <c r="M63" i="12" l="1"/>
  <c r="J63" i="12"/>
  <c r="K63" i="12"/>
  <c r="N63" i="12"/>
  <c r="L63" i="12"/>
  <c r="I27" i="12"/>
  <c r="M64" i="12" l="1"/>
  <c r="J64" i="12"/>
  <c r="L64" i="12"/>
  <c r="K64" i="12"/>
  <c r="N64" i="12"/>
  <c r="I28" i="12"/>
  <c r="L65" i="12" l="1"/>
  <c r="M65" i="12"/>
  <c r="N65" i="12"/>
  <c r="K65" i="12"/>
  <c r="J65" i="12"/>
  <c r="I29" i="12"/>
  <c r="N66" i="12" l="1"/>
  <c r="J66" i="12"/>
  <c r="M66" i="12"/>
  <c r="K66" i="12"/>
  <c r="L66" i="12"/>
  <c r="I30" i="12"/>
  <c r="N67" i="12" l="1"/>
  <c r="M67" i="12"/>
  <c r="K67" i="12"/>
  <c r="J67" i="12"/>
  <c r="L67" i="12"/>
  <c r="I31" i="12"/>
  <c r="L68" i="12" l="1"/>
  <c r="K68" i="12"/>
  <c r="J68" i="12"/>
  <c r="N68" i="12"/>
  <c r="M68" i="12"/>
  <c r="I32" i="12"/>
  <c r="K69" i="12" l="1"/>
  <c r="M69" i="12"/>
  <c r="L69" i="12"/>
  <c r="N69" i="12"/>
  <c r="J69" i="12"/>
  <c r="I33" i="12"/>
  <c r="N70" i="12" l="1"/>
  <c r="K70" i="12"/>
  <c r="J70" i="12"/>
  <c r="M70" i="12"/>
  <c r="L70" i="12"/>
  <c r="I34" i="12"/>
  <c r="J71" i="12" l="1"/>
  <c r="M71" i="12"/>
  <c r="N71" i="12"/>
  <c r="K71" i="12"/>
  <c r="L71" i="12"/>
  <c r="I35" i="12"/>
  <c r="N72" i="12" l="1"/>
  <c r="L72" i="12"/>
  <c r="M72" i="12"/>
  <c r="J72" i="12"/>
  <c r="K72" i="12"/>
  <c r="I36" i="12"/>
  <c r="K73" i="12" l="1"/>
  <c r="N73" i="12"/>
  <c r="J73" i="12"/>
  <c r="L73" i="12"/>
  <c r="M73" i="12"/>
  <c r="I37" i="12"/>
  <c r="K74" i="12" l="1"/>
  <c r="J74" i="12"/>
  <c r="N74" i="12"/>
  <c r="L74" i="12"/>
  <c r="M74" i="12"/>
  <c r="I38" i="12"/>
  <c r="N75" i="12" l="1"/>
  <c r="J75" i="12"/>
  <c r="M75" i="12"/>
  <c r="K75" i="12"/>
  <c r="L75" i="12"/>
  <c r="I39" i="12"/>
  <c r="K76" i="12" l="1"/>
  <c r="L76" i="12"/>
  <c r="J76" i="12"/>
  <c r="N76" i="12"/>
  <c r="M76" i="12"/>
  <c r="I40" i="12"/>
  <c r="N77" i="12" l="1"/>
  <c r="L77" i="12"/>
  <c r="M77" i="12"/>
  <c r="K77" i="12"/>
  <c r="I41" i="12"/>
  <c r="J77" i="12"/>
  <c r="K78" i="12" l="1"/>
  <c r="J78" i="12"/>
  <c r="M78" i="12"/>
  <c r="N78" i="12"/>
  <c r="L78" i="12"/>
  <c r="I42" i="12"/>
  <c r="J79" i="12" l="1"/>
  <c r="N79" i="12"/>
  <c r="K79" i="12"/>
  <c r="I43" i="12"/>
  <c r="M79" i="12"/>
  <c r="L79" i="12"/>
</calcChain>
</file>

<file path=xl/sharedStrings.xml><?xml version="1.0" encoding="utf-8"?>
<sst xmlns="http://schemas.openxmlformats.org/spreadsheetml/2006/main" count="117" uniqueCount="70">
  <si>
    <t>Año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</si>
  <si>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</si>
  <si>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</si>
  <si>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</si>
  <si>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</si>
  <si>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</si>
  <si>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</si>
  <si>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</si>
  <si>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</si>
  <si>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</si>
  <si>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2000</t>
  </si>
  <si>
    <t>Fuente: Banco de México.</t>
  </si>
  <si>
    <t>1990 = 100</t>
  </si>
  <si>
    <t>Mundial: monedas</t>
  </si>
  <si>
    <t>Peso por dólar</t>
  </si>
  <si>
    <t>Índice de precios</t>
  </si>
  <si>
    <t>Índice de precios al</t>
  </si>
  <si>
    <t>Índice de tipo de cambio</t>
  </si>
  <si>
    <t>por dólar de EUA</t>
  </si>
  <si>
    <t>de EUA</t>
  </si>
  <si>
    <t>externos</t>
  </si>
  <si>
    <t>consumidor en México</t>
  </si>
  <si>
    <t xml:space="preserve"> real</t>
  </si>
  <si>
    <t>E*</t>
  </si>
  <si>
    <t>P*</t>
  </si>
  <si>
    <t>P</t>
  </si>
  <si>
    <t>Q</t>
  </si>
  <si>
    <t>2/ Actualmente el tipo de cambio utilizado para México, se refiere a la cotización promedio para solventar obligaciones en moneda extranjera.</t>
  </si>
  <si>
    <t>Índice de tipo de cambio nominal</t>
  </si>
  <si>
    <t>3/ La serie incluye revisiones en la información de algunos países, efectuadas por la fuente: Estadísticas Financieras Internacionales, Fondo Monetario Internacional.</t>
  </si>
  <si>
    <t>http://www.banxico.org.mx/estadisticas/index.html</t>
  </si>
  <si>
    <t>4/ El índice de tipo de cambio real es: Q = (P*/P)(E/E*)*100.</t>
  </si>
  <si>
    <t>Banco de México</t>
  </si>
  <si>
    <t>Producción</t>
  </si>
  <si>
    <t>ITCR con precios consumidor y con respecto a 111 países</t>
  </si>
  <si>
    <t>Título</t>
  </si>
  <si>
    <t>Índice de tipo de cambio real, ITCR, Cálculo del indice de tipo de cambio real, Con precios consumidor y con respecto a 111 países</t>
  </si>
  <si>
    <t>Índice de precios externos en monedas, P*, Cálculo del indice de tipo de cambio real, Con precios consumidor y con respecto a 111 países</t>
  </si>
  <si>
    <t>Índice de tipo de cambio externo en monedas por dólar, E*, Cálculo del indice de tipo de cambio real, Con precios consumidor y con respecto a 111 países</t>
  </si>
  <si>
    <t>Índice de tipo de cambio interno en pesos por dólar, E, Cálculo del indice de tipo de cambio real</t>
  </si>
  <si>
    <t>Índice de precios interno, P, Cálculo del indice de tipo de cambio real</t>
  </si>
  <si>
    <t>Periodo disponible</t>
  </si>
  <si>
    <t>Ene 1968 - Mar 2014</t>
  </si>
  <si>
    <t>Ene 1970 - Abr 2014</t>
  </si>
  <si>
    <t>Periodicidad</t>
  </si>
  <si>
    <t>Mensual</t>
  </si>
  <si>
    <t>Cifra</t>
  </si>
  <si>
    <t>Indices</t>
  </si>
  <si>
    <t>Unidad</t>
  </si>
  <si>
    <t>Sin Unidad</t>
  </si>
  <si>
    <t>Base</t>
  </si>
  <si>
    <t>1990</t>
  </si>
  <si>
    <t>Aviso</t>
  </si>
  <si>
    <t>Tipo de información</t>
  </si>
  <si>
    <t>Niveles</t>
  </si>
  <si>
    <t>Fecha</t>
  </si>
  <si>
    <t>SR28</t>
  </si>
  <si>
    <t>SR464</t>
  </si>
  <si>
    <t>SR465</t>
  </si>
  <si>
    <t>SR1501</t>
  </si>
  <si>
    <t>SR1503</t>
  </si>
  <si>
    <t>Diferencias</t>
  </si>
  <si>
    <t>1/ Los datos anuales corresponden al promedio del periodo.</t>
  </si>
  <si>
    <t>Fecha de consulta: 19/08/2016 01:56:32</t>
  </si>
  <si>
    <r>
      <t>Índice de tipo de cambio real del peso mexicano</t>
    </r>
    <r>
      <rPr>
        <b/>
        <vertAlign val="superscript"/>
        <sz val="8.5"/>
        <rFont val="Soberana Sans Light"/>
        <family val="3"/>
      </rPr>
      <t xml:space="preserve"> 1/</t>
    </r>
  </si>
  <si>
    <r>
      <t xml:space="preserve">de EUA </t>
    </r>
    <r>
      <rPr>
        <vertAlign val="superscript"/>
        <sz val="6"/>
        <rFont val="Soberana Sans Light"/>
        <family val="3"/>
      </rPr>
      <t>2/</t>
    </r>
  </si>
  <si>
    <r>
      <t xml:space="preserve">externos </t>
    </r>
    <r>
      <rPr>
        <vertAlign val="superscript"/>
        <sz val="6"/>
        <rFont val="Soberana Sans Light"/>
        <family val="3"/>
      </rPr>
      <t>3/</t>
    </r>
  </si>
  <si>
    <r>
      <t xml:space="preserve">   2016</t>
    </r>
    <r>
      <rPr>
        <vertAlign val="superscript"/>
        <sz val="5.5"/>
        <rFont val="Soberana Sans Light"/>
        <family val="3"/>
      </rPr>
      <t xml:space="preserve"> 5/</t>
    </r>
  </si>
  <si>
    <r>
      <t xml:space="preserve"> real</t>
    </r>
    <r>
      <rPr>
        <vertAlign val="superscript"/>
        <sz val="6"/>
        <rFont val="Soberana Sans Light"/>
        <family val="3"/>
      </rPr>
      <t xml:space="preserve"> 3/ 4/</t>
    </r>
  </si>
  <si>
    <t>5/ Cifras enero-junio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</si>
</sst>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General_)"/>
    <numFmt numFmtId="165" formatCode="#,##0.0000_);\(#,##0.0000\)"/>
    <numFmt numFmtId="166" formatCode="0.0"/>
    <numFmt numFmtId="167" formatCode="#,##0.0______;\-\ #,##0.0______\)"/>
    <numFmt numFmtId="168" formatCode="_-[$€-2]* #,##0.00_-;\-[$€-2]* #,##0.00_-;_-[$€-2]* &quot;-&quot;??_-"/>
    <numFmt numFmtId="169" formatCode="_-* #,##0.0_-;\-* #,##0.0_-;_-* &quot;-&quot;??_-;_-@_-"/>
    <numFmt numFmtId="170" formatCode="_-* #,##0.000000_-;\-* #,##0.000000_-;_-* &quot;-&quot;??_-;_-@_-"/>
    <numFmt numFmtId="171" formatCode="&quot;Ene&quot;\ yyyy"/>
    <numFmt numFmtId="172" formatCode="#,##0.0000"/>
    <numFmt numFmtId="173" formatCode="&quot;Feb&quot;\ yyyy"/>
    <numFmt numFmtId="174" formatCode="&quot;Mar&quot;\ yyyy"/>
    <numFmt numFmtId="175" formatCode="&quot;Abr&quot;\ yyyy"/>
    <numFmt numFmtId="176" formatCode="&quot;May&quot;\ yyyy"/>
    <numFmt numFmtId="177" formatCode="&quot;Jun&quot;\ yyyy"/>
    <numFmt numFmtId="178" formatCode="&quot;Jul&quot;\ yyyy"/>
    <numFmt numFmtId="179" formatCode="&quot;Ago&quot;\ yyyy"/>
    <numFmt numFmtId="180" formatCode="&quot;Sep&quot;\ yyyy"/>
    <numFmt numFmtId="181" formatCode="&quot;Oct&quot;\ yyyy"/>
    <numFmt numFmtId="182" formatCode="&quot;Nov&quot;\ yyyy"/>
    <numFmt numFmtId="183" formatCode="&quot;Dic&quot;\ yyyy"/>
    <numFmt numFmtId="184" formatCode="#,##0.0______________;\-\ #,##0.0______________\)"/>
    <numFmt numFmtId="185" formatCode="0.0000"/>
  </numFmts>
  <fonts count="22">
    <font>
      <sz val="10"/>
      <name val="Helv"/>
    </font>
    <font>
      <sz val="10"/>
      <name val="Arial"/>
      <family val="2"/>
    </font>
    <font>
      <u/>
      <sz val="14.4"/>
      <color indexed="12"/>
      <name val="Helv"/>
    </font>
    <font>
      <sz val="10"/>
      <name val="Arial"/>
      <family val="2"/>
    </font>
    <font>
      <sz val="10"/>
      <name val="Presidencia Fina"/>
      <family val="3"/>
    </font>
    <font>
      <sz val="7"/>
      <name val="Presidencia Fina"/>
      <family val="3"/>
    </font>
    <font>
      <sz val="6"/>
      <name val="Presidencia Fina"/>
      <family val="3"/>
    </font>
    <font>
      <sz val="14"/>
      <name val="Presidencia Base"/>
      <family val="3"/>
    </font>
    <font>
      <sz val="10"/>
      <name val="Helv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u/>
      <sz val="5.5"/>
      <name val="Soberana Sans Light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8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164" fontId="0" fillId="0" borderId="0"/>
    <xf numFmtId="168" fontId="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4" fillId="0" borderId="0"/>
  </cellStyleXfs>
  <cellXfs count="82">
    <xf numFmtId="164" fontId="0" fillId="0" borderId="0" xfId="0"/>
    <xf numFmtId="0" fontId="1" fillId="0" borderId="0" xfId="4"/>
    <xf numFmtId="0" fontId="1" fillId="0" borderId="0" xfId="4" applyAlignment="1">
      <alignment horizontal="center"/>
    </xf>
    <xf numFmtId="0" fontId="1" fillId="0" borderId="0" xfId="4" applyBorder="1"/>
    <xf numFmtId="164" fontId="0" fillId="0" borderId="0" xfId="0" applyBorder="1"/>
    <xf numFmtId="164" fontId="3" fillId="0" borderId="0" xfId="0" applyFont="1" applyBorder="1" applyAlignment="1">
      <alignment horizontal="center"/>
    </xf>
    <xf numFmtId="164" fontId="3" fillId="0" borderId="0" xfId="0" applyFont="1" applyBorder="1"/>
    <xf numFmtId="0" fontId="1" fillId="0" borderId="0" xfId="3" applyBorder="1" applyAlignment="1">
      <alignment vertical="center"/>
    </xf>
    <xf numFmtId="0" fontId="1" fillId="0" borderId="0" xfId="3" applyAlignment="1">
      <alignment vertical="center"/>
    </xf>
    <xf numFmtId="0" fontId="4" fillId="0" borderId="0" xfId="4" quotePrefix="1" applyFont="1" applyAlignment="1">
      <alignment horizontal="left" vertical="center"/>
    </xf>
    <xf numFmtId="0" fontId="5" fillId="0" borderId="0" xfId="4" quotePrefix="1" applyFont="1" applyAlignment="1">
      <alignment horizontal="left"/>
    </xf>
    <xf numFmtId="0" fontId="7" fillId="0" borderId="0" xfId="4" applyFont="1" applyAlignment="1">
      <alignment horizontal="left"/>
    </xf>
    <xf numFmtId="0" fontId="6" fillId="0" borderId="0" xfId="4" applyFont="1" applyBorder="1"/>
    <xf numFmtId="169" fontId="1" fillId="0" borderId="0" xfId="5" applyNumberFormat="1" applyFont="1"/>
    <xf numFmtId="170" fontId="1" fillId="0" borderId="0" xfId="4" applyNumberFormat="1"/>
    <xf numFmtId="0" fontId="11" fillId="0" borderId="0" xfId="4" applyFont="1" applyBorder="1"/>
    <xf numFmtId="0" fontId="11" fillId="0" borderId="0" xfId="4" applyFont="1"/>
    <xf numFmtId="0" fontId="6" fillId="0" borderId="3" xfId="4" applyFont="1" applyFill="1" applyBorder="1"/>
    <xf numFmtId="167" fontId="6" fillId="0" borderId="2" xfId="0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/>
    </xf>
    <xf numFmtId="165" fontId="10" fillId="3" borderId="2" xfId="0" applyNumberFormat="1" applyFont="1" applyFill="1" applyBorder="1" applyAlignment="1" applyProtection="1">
      <alignment horizontal="center"/>
    </xf>
    <xf numFmtId="164" fontId="10" fillId="3" borderId="2" xfId="0" applyFont="1" applyFill="1" applyBorder="1" applyAlignment="1" applyProtection="1">
      <alignment horizontal="center"/>
    </xf>
    <xf numFmtId="0" fontId="15" fillId="0" borderId="0" xfId="6" applyFont="1"/>
    <xf numFmtId="0" fontId="14" fillId="0" borderId="0" xfId="6"/>
    <xf numFmtId="0" fontId="16" fillId="0" borderId="0" xfId="6" applyFont="1"/>
    <xf numFmtId="0" fontId="16" fillId="4" borderId="5" xfId="6" applyFont="1" applyFill="1" applyBorder="1" applyAlignment="1">
      <alignment horizontal="right" vertical="center" wrapText="1"/>
    </xf>
    <xf numFmtId="0" fontId="14" fillId="5" borderId="5" xfId="6" applyFill="1" applyBorder="1" applyAlignment="1">
      <alignment horizontal="center" vertical="top" wrapText="1"/>
    </xf>
    <xf numFmtId="0" fontId="14" fillId="4" borderId="5" xfId="6" applyFill="1" applyBorder="1" applyAlignment="1">
      <alignment horizontal="center" vertical="center" wrapText="1"/>
    </xf>
    <xf numFmtId="0" fontId="17" fillId="4" borderId="5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right" vertical="center" wrapText="1"/>
    </xf>
    <xf numFmtId="0" fontId="16" fillId="6" borderId="5" xfId="6" applyFont="1" applyFill="1" applyBorder="1" applyAlignment="1">
      <alignment horizontal="center" vertical="center" wrapText="1"/>
    </xf>
    <xf numFmtId="171" fontId="16" fillId="0" borderId="5" xfId="6" applyNumberFormat="1" applyFont="1" applyBorder="1" applyAlignment="1">
      <alignment horizontal="right" vertical="center"/>
    </xf>
    <xf numFmtId="172" fontId="14" fillId="0" borderId="5" xfId="6" applyNumberFormat="1" applyBorder="1" applyAlignment="1">
      <alignment horizontal="right" vertical="center"/>
    </xf>
    <xf numFmtId="173" fontId="16" fillId="0" borderId="5" xfId="6" applyNumberFormat="1" applyFont="1" applyBorder="1" applyAlignment="1">
      <alignment horizontal="right" vertical="center"/>
    </xf>
    <xf numFmtId="174" fontId="16" fillId="0" borderId="5" xfId="6" applyNumberFormat="1" applyFont="1" applyBorder="1" applyAlignment="1">
      <alignment horizontal="right" vertical="center"/>
    </xf>
    <xf numFmtId="175" fontId="16" fillId="0" borderId="5" xfId="6" applyNumberFormat="1" applyFont="1" applyBorder="1" applyAlignment="1">
      <alignment horizontal="right" vertical="center"/>
    </xf>
    <xf numFmtId="176" fontId="16" fillId="0" borderId="5" xfId="6" applyNumberFormat="1" applyFont="1" applyBorder="1" applyAlignment="1">
      <alignment horizontal="right" vertical="center"/>
    </xf>
    <xf numFmtId="177" fontId="16" fillId="0" borderId="5" xfId="6" applyNumberFormat="1" applyFont="1" applyBorder="1" applyAlignment="1">
      <alignment horizontal="right" vertical="center"/>
    </xf>
    <xf numFmtId="178" fontId="16" fillId="0" borderId="5" xfId="6" applyNumberFormat="1" applyFont="1" applyBorder="1" applyAlignment="1">
      <alignment horizontal="right" vertical="center"/>
    </xf>
    <xf numFmtId="179" fontId="16" fillId="0" borderId="5" xfId="6" applyNumberFormat="1" applyFont="1" applyBorder="1" applyAlignment="1">
      <alignment horizontal="right" vertical="center"/>
    </xf>
    <xf numFmtId="180" fontId="16" fillId="0" borderId="5" xfId="6" applyNumberFormat="1" applyFont="1" applyBorder="1" applyAlignment="1">
      <alignment horizontal="right" vertical="center"/>
    </xf>
    <xf numFmtId="181" fontId="16" fillId="0" borderId="5" xfId="6" applyNumberFormat="1" applyFont="1" applyBorder="1" applyAlignment="1">
      <alignment horizontal="right" vertical="center"/>
    </xf>
    <xf numFmtId="182" fontId="16" fillId="0" borderId="5" xfId="6" applyNumberFormat="1" applyFont="1" applyBorder="1" applyAlignment="1">
      <alignment horizontal="right" vertical="center"/>
    </xf>
    <xf numFmtId="183" fontId="16" fillId="0" borderId="5" xfId="6" applyNumberFormat="1" applyFont="1" applyBorder="1" applyAlignment="1">
      <alignment horizontal="right" vertical="center"/>
    </xf>
    <xf numFmtId="2" fontId="14" fillId="0" borderId="0" xfId="6" applyNumberFormat="1"/>
    <xf numFmtId="172" fontId="14" fillId="0" borderId="0" xfId="6" applyNumberFormat="1"/>
    <xf numFmtId="166" fontId="14" fillId="0" borderId="0" xfId="6" applyNumberFormat="1"/>
    <xf numFmtId="165" fontId="10" fillId="7" borderId="2" xfId="0" applyNumberFormat="1" applyFont="1" applyFill="1" applyBorder="1" applyAlignment="1" applyProtection="1">
      <alignment horizontal="center"/>
    </xf>
    <xf numFmtId="164" fontId="10" fillId="7" borderId="2" xfId="0" applyFont="1" applyFill="1" applyBorder="1" applyAlignment="1" applyProtection="1">
      <alignment horizontal="center"/>
    </xf>
    <xf numFmtId="0" fontId="11" fillId="7" borderId="3" xfId="4" applyFont="1" applyFill="1" applyBorder="1" applyAlignment="1">
      <alignment horizontal="center" vertical="center"/>
    </xf>
    <xf numFmtId="0" fontId="11" fillId="7" borderId="2" xfId="3" applyFont="1" applyFill="1" applyBorder="1" applyAlignment="1">
      <alignment horizontal="center" vertical="center"/>
    </xf>
    <xf numFmtId="165" fontId="11" fillId="7" borderId="2" xfId="0" applyNumberFormat="1" applyFont="1" applyFill="1" applyBorder="1" applyAlignment="1" applyProtection="1">
      <alignment horizontal="center" vertical="center"/>
    </xf>
    <xf numFmtId="0" fontId="11" fillId="7" borderId="4" xfId="3" applyFont="1" applyFill="1" applyBorder="1" applyAlignment="1">
      <alignment horizontal="center"/>
    </xf>
    <xf numFmtId="0" fontId="1" fillId="0" borderId="0" xfId="6" applyFont="1"/>
    <xf numFmtId="0" fontId="18" fillId="0" borderId="0" xfId="6" applyFont="1"/>
    <xf numFmtId="4" fontId="14" fillId="0" borderId="0" xfId="6" applyNumberFormat="1"/>
    <xf numFmtId="0" fontId="13" fillId="0" borderId="0" xfId="2" applyFont="1" applyAlignment="1" applyProtection="1">
      <alignment horizontal="right" vertical="top"/>
    </xf>
    <xf numFmtId="184" fontId="12" fillId="0" borderId="2" xfId="0" applyNumberFormat="1" applyFont="1" applyFill="1" applyBorder="1" applyAlignment="1" applyProtection="1">
      <alignment horizontal="right" vertical="center"/>
    </xf>
    <xf numFmtId="184" fontId="12" fillId="0" borderId="4" xfId="0" applyNumberFormat="1" applyFont="1" applyFill="1" applyBorder="1" applyAlignment="1" applyProtection="1">
      <alignment horizontal="right" vertical="center"/>
    </xf>
    <xf numFmtId="169" fontId="1" fillId="0" borderId="0" xfId="4" applyNumberFormat="1"/>
    <xf numFmtId="164" fontId="9" fillId="0" borderId="0" xfId="0" applyFont="1" applyFill="1" applyAlignment="1">
      <alignment horizontal="left" vertical="top"/>
    </xf>
    <xf numFmtId="0" fontId="1" fillId="0" borderId="0" xfId="4" applyAlignment="1">
      <alignment horizontal="center" vertical="top"/>
    </xf>
    <xf numFmtId="164" fontId="11" fillId="0" borderId="0" xfId="0" applyFont="1" applyFill="1" applyBorder="1" applyAlignment="1" applyProtection="1">
      <alignment horizontal="left" vertical="top"/>
    </xf>
    <xf numFmtId="164" fontId="11" fillId="0" borderId="0" xfId="0" applyFont="1" applyFill="1" applyAlignment="1" applyProtection="1">
      <alignment horizontal="left" vertical="top"/>
    </xf>
    <xf numFmtId="165" fontId="11" fillId="0" borderId="0" xfId="0" applyNumberFormat="1" applyFont="1" applyAlignment="1" applyProtection="1">
      <alignment horizontal="left" vertical="top"/>
    </xf>
    <xf numFmtId="172" fontId="14" fillId="0" borderId="6" xfId="6" applyNumberFormat="1" applyBorder="1" applyAlignment="1">
      <alignment horizontal="right" vertical="center"/>
    </xf>
    <xf numFmtId="185" fontId="14" fillId="0" borderId="7" xfId="6" applyNumberFormat="1" applyBorder="1"/>
    <xf numFmtId="172" fontId="14" fillId="0" borderId="7" xfId="6" applyNumberFormat="1" applyBorder="1"/>
    <xf numFmtId="176" fontId="16" fillId="0" borderId="6" xfId="6" applyNumberFormat="1" applyFont="1" applyBorder="1" applyAlignment="1">
      <alignment horizontal="right" vertical="center"/>
    </xf>
    <xf numFmtId="185" fontId="14" fillId="0" borderId="8" xfId="6" applyNumberFormat="1" applyBorder="1"/>
    <xf numFmtId="172" fontId="14" fillId="0" borderId="8" xfId="6" applyNumberFormat="1" applyBorder="1"/>
    <xf numFmtId="177" fontId="16" fillId="0" borderId="7" xfId="6" applyNumberFormat="1" applyFont="1" applyBorder="1" applyAlignment="1">
      <alignment horizontal="right" vertical="center"/>
    </xf>
    <xf numFmtId="0" fontId="14" fillId="0" borderId="7" xfId="6" applyBorder="1"/>
    <xf numFmtId="0" fontId="13" fillId="0" borderId="0" xfId="2" applyFont="1" applyAlignment="1" applyProtection="1">
      <alignment horizontal="right" vertical="top"/>
    </xf>
    <xf numFmtId="164" fontId="10" fillId="7" borderId="1" xfId="0" applyFont="1" applyFill="1" applyBorder="1" applyAlignment="1">
      <alignment horizontal="center" vertical="center"/>
    </xf>
    <xf numFmtId="0" fontId="10" fillId="7" borderId="3" xfId="4" applyFont="1" applyFill="1" applyBorder="1" applyAlignment="1">
      <alignment horizontal="center" vertical="center"/>
    </xf>
    <xf numFmtId="164" fontId="10" fillId="7" borderId="2" xfId="0" applyFont="1" applyFill="1" applyBorder="1" applyAlignment="1">
      <alignment horizontal="center" vertical="center"/>
    </xf>
    <xf numFmtId="164" fontId="10" fillId="7" borderId="1" xfId="0" applyFont="1" applyFill="1" applyBorder="1" applyAlignment="1" applyProtection="1">
      <alignment horizontal="center" vertical="center"/>
    </xf>
    <xf numFmtId="164" fontId="10" fillId="3" borderId="1" xfId="0" applyFont="1" applyFill="1" applyBorder="1" applyAlignment="1" applyProtection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0" fontId="11" fillId="0" borderId="0" xfId="4" applyFont="1" applyFill="1" applyBorder="1"/>
  </cellXfs>
  <cellStyles count="7">
    <cellStyle name="Euro" xfId="1"/>
    <cellStyle name="Hipervínculo" xfId="2" builtinId="8"/>
    <cellStyle name="Millares" xfId="5" builtinId="3"/>
    <cellStyle name="Normal" xfId="0" builtinId="0"/>
    <cellStyle name="Normal 2" xfId="6"/>
    <cellStyle name="Normal_Ejemplo" xfId="3"/>
    <cellStyle name="Normal_Forma frances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14</xdr:row>
      <xdr:rowOff>78828</xdr:rowOff>
    </xdr:from>
    <xdr:to>
      <xdr:col>10</xdr:col>
      <xdr:colOff>819150</xdr:colOff>
      <xdr:row>15</xdr:row>
      <xdr:rowOff>86382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2895600" y="955128"/>
          <a:ext cx="171450" cy="1218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13</xdr:col>
      <xdr:colOff>584636</xdr:colOff>
      <xdr:row>14</xdr:row>
      <xdr:rowOff>72259</xdr:rowOff>
    </xdr:from>
    <xdr:to>
      <xdr:col>13</xdr:col>
      <xdr:colOff>834257</xdr:colOff>
      <xdr:row>15</xdr:row>
      <xdr:rowOff>105103</xdr:rowOff>
    </xdr:to>
    <xdr:sp macro="" textlink="">
      <xdr:nvSpPr>
        <xdr:cNvPr id="9" name="Texto 4"/>
        <xdr:cNvSpPr txBox="1">
          <a:spLocks noChangeArrowheads="1"/>
        </xdr:cNvSpPr>
      </xdr:nvSpPr>
      <xdr:spPr bwMode="auto">
        <a:xfrm>
          <a:off x="5975786" y="948559"/>
          <a:ext cx="249621" cy="14714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  4/</a:t>
          </a:r>
        </a:p>
      </xdr:txBody>
    </xdr:sp>
    <xdr:clientData/>
  </xdr:twoCellAnchor>
  <xdr:twoCellAnchor>
    <xdr:from>
      <xdr:col>11</xdr:col>
      <xdr:colOff>683175</xdr:colOff>
      <xdr:row>14</xdr:row>
      <xdr:rowOff>85396</xdr:rowOff>
    </xdr:from>
    <xdr:to>
      <xdr:col>11</xdr:col>
      <xdr:colOff>854625</xdr:colOff>
      <xdr:row>15</xdr:row>
      <xdr:rowOff>94921</xdr:rowOff>
    </xdr:to>
    <xdr:sp macro="" textlink="">
      <xdr:nvSpPr>
        <xdr:cNvPr id="10" name="Texto 4"/>
        <xdr:cNvSpPr txBox="1">
          <a:spLocks noChangeArrowheads="1"/>
        </xdr:cNvSpPr>
      </xdr:nvSpPr>
      <xdr:spPr bwMode="auto">
        <a:xfrm>
          <a:off x="3988350" y="961696"/>
          <a:ext cx="1714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xico.org.mx/estadisticas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tabSelected="1" topLeftCell="A2" zoomScale="180" zoomScaleNormal="180" workbookViewId="0">
      <selection activeCell="H30" sqref="H30"/>
    </sheetView>
  </sheetViews>
  <sheetFormatPr baseColWidth="10" defaultRowHeight="12.75"/>
  <cols>
    <col min="1" max="1" width="7.5703125" style="1" customWidth="1"/>
    <col min="2" max="2" width="7" style="2" customWidth="1"/>
    <col min="3" max="4" width="15.85546875" style="1" customWidth="1"/>
    <col min="5" max="5" width="15.7109375" style="1" customWidth="1"/>
    <col min="6" max="6" width="15.5703125" style="1" customWidth="1"/>
    <col min="7" max="7" width="15" style="1" customWidth="1"/>
    <col min="8" max="16384" width="11.42578125" style="1"/>
  </cols>
  <sheetData>
    <row r="1" spans="1:7" s="4" customFormat="1" ht="10.5" customHeight="1">
      <c r="A1" s="5"/>
      <c r="B1" s="5"/>
      <c r="C1" s="6"/>
      <c r="D1" s="6"/>
      <c r="E1" s="6"/>
      <c r="F1" s="6"/>
      <c r="G1" s="6"/>
    </row>
    <row r="2" spans="1:7" ht="15" customHeight="1">
      <c r="B2" s="61" t="s">
        <v>64</v>
      </c>
      <c r="C2" s="11"/>
      <c r="D2" s="11"/>
      <c r="E2" s="11"/>
      <c r="F2" s="11"/>
      <c r="G2" s="11"/>
    </row>
    <row r="3" spans="1:7" ht="2.1" customHeight="1">
      <c r="B3" s="9"/>
      <c r="C3" s="10"/>
      <c r="D3" s="10"/>
      <c r="E3" s="10"/>
      <c r="F3" s="10"/>
      <c r="G3" s="10"/>
    </row>
    <row r="4" spans="1:7" ht="9.9499999999999993" customHeight="1">
      <c r="B4" s="76" t="s">
        <v>0</v>
      </c>
      <c r="C4" s="78" t="s">
        <v>28</v>
      </c>
      <c r="D4" s="78"/>
      <c r="E4" s="75" t="s">
        <v>12</v>
      </c>
      <c r="F4" s="75"/>
      <c r="G4" s="75"/>
    </row>
    <row r="5" spans="1:7" ht="9" customHeight="1">
      <c r="B5" s="77"/>
      <c r="C5" s="48" t="s">
        <v>13</v>
      </c>
      <c r="D5" s="48" t="s">
        <v>14</v>
      </c>
      <c r="E5" s="48" t="s">
        <v>15</v>
      </c>
      <c r="F5" s="48" t="s">
        <v>16</v>
      </c>
      <c r="G5" s="48" t="s">
        <v>17</v>
      </c>
    </row>
    <row r="6" spans="1:7" ht="11.25" customHeight="1">
      <c r="B6" s="77"/>
      <c r="C6" s="48" t="s">
        <v>18</v>
      </c>
      <c r="D6" s="48" t="s">
        <v>65</v>
      </c>
      <c r="E6" s="48" t="s">
        <v>66</v>
      </c>
      <c r="F6" s="48" t="s">
        <v>21</v>
      </c>
      <c r="G6" s="48" t="s">
        <v>68</v>
      </c>
    </row>
    <row r="7" spans="1:7" ht="9" customHeight="1">
      <c r="B7" s="77"/>
      <c r="C7" s="49" t="s">
        <v>23</v>
      </c>
      <c r="D7" s="49" t="s">
        <v>1</v>
      </c>
      <c r="E7" s="49" t="s">
        <v>24</v>
      </c>
      <c r="F7" s="49" t="s">
        <v>25</v>
      </c>
      <c r="G7" s="49" t="s">
        <v>26</v>
      </c>
    </row>
    <row r="8" spans="1:7" s="3" customFormat="1" ht="2.1" customHeight="1">
      <c r="B8" s="50"/>
      <c r="C8" s="17"/>
      <c r="D8" s="17"/>
      <c r="E8" s="17"/>
      <c r="F8" s="17"/>
      <c r="G8" s="17"/>
    </row>
    <row r="9" spans="1:7" s="7" customFormat="1" ht="8.1" hidden="1" customHeight="1">
      <c r="B9" s="51" t="s">
        <v>1</v>
      </c>
      <c r="C9" s="18"/>
      <c r="D9" s="18"/>
      <c r="E9" s="18"/>
      <c r="F9" s="18"/>
      <c r="G9" s="18"/>
    </row>
    <row r="10" spans="1:7" s="7" customFormat="1" ht="8.1" hidden="1" customHeight="1">
      <c r="B10" s="51" t="s">
        <v>2</v>
      </c>
      <c r="C10" s="18"/>
      <c r="D10" s="18"/>
      <c r="E10" s="18"/>
      <c r="F10" s="18"/>
      <c r="G10" s="18"/>
    </row>
    <row r="11" spans="1:7" s="7" customFormat="1" ht="8.1" hidden="1" customHeight="1">
      <c r="B11" s="51" t="s">
        <v>3</v>
      </c>
      <c r="C11" s="18"/>
      <c r="D11" s="18"/>
      <c r="E11" s="18"/>
      <c r="F11" s="18"/>
      <c r="G11" s="18"/>
    </row>
    <row r="12" spans="1:7" s="7" customFormat="1" ht="8.1" hidden="1" customHeight="1">
      <c r="B12" s="51" t="s">
        <v>4</v>
      </c>
      <c r="C12" s="18"/>
      <c r="D12" s="18"/>
      <c r="E12" s="18"/>
      <c r="F12" s="18"/>
      <c r="G12" s="18"/>
    </row>
    <row r="13" spans="1:7" s="7" customFormat="1" ht="8.1" hidden="1" customHeight="1">
      <c r="B13" s="51" t="s">
        <v>3</v>
      </c>
      <c r="C13" s="18"/>
      <c r="D13" s="18"/>
      <c r="E13" s="18"/>
      <c r="F13" s="18"/>
      <c r="G13" s="18"/>
    </row>
    <row r="14" spans="1:7" s="7" customFormat="1" ht="8.1" hidden="1" customHeight="1">
      <c r="B14" s="51" t="s">
        <v>5</v>
      </c>
      <c r="C14" s="18"/>
      <c r="D14" s="18"/>
      <c r="E14" s="18"/>
      <c r="F14" s="18"/>
      <c r="G14" s="18"/>
    </row>
    <row r="15" spans="1:7" s="7" customFormat="1" ht="8.1" hidden="1" customHeight="1">
      <c r="B15" s="51" t="s">
        <v>5</v>
      </c>
      <c r="C15" s="18"/>
      <c r="D15" s="18"/>
      <c r="E15" s="18"/>
      <c r="F15" s="18"/>
      <c r="G15" s="18"/>
    </row>
    <row r="16" spans="1:7" s="7" customFormat="1" ht="8.1" hidden="1" customHeight="1">
      <c r="B16" s="51" t="s">
        <v>4</v>
      </c>
      <c r="C16" s="18"/>
      <c r="D16" s="18"/>
      <c r="E16" s="18"/>
      <c r="F16" s="18"/>
      <c r="G16" s="18"/>
    </row>
    <row r="17" spans="2:7" s="7" customFormat="1" ht="8.1" hidden="1" customHeight="1">
      <c r="B17" s="51" t="s">
        <v>6</v>
      </c>
      <c r="C17" s="18"/>
      <c r="D17" s="18"/>
      <c r="E17" s="18"/>
      <c r="F17" s="18"/>
      <c r="G17" s="18"/>
    </row>
    <row r="18" spans="2:7" s="7" customFormat="1" ht="8.1" hidden="1" customHeight="1">
      <c r="B18" s="51" t="s">
        <v>7</v>
      </c>
      <c r="C18" s="18"/>
      <c r="D18" s="18"/>
      <c r="E18" s="18"/>
      <c r="F18" s="18"/>
      <c r="G18" s="18"/>
    </row>
    <row r="19" spans="2:7" s="7" customFormat="1" ht="8.1" hidden="1" customHeight="1">
      <c r="B19" s="51" t="s">
        <v>8</v>
      </c>
      <c r="C19" s="18"/>
      <c r="D19" s="18"/>
      <c r="E19" s="18"/>
      <c r="F19" s="18"/>
      <c r="G19" s="18"/>
    </row>
    <row r="20" spans="2:7" s="7" customFormat="1" ht="8.1" hidden="1" customHeight="1">
      <c r="B20" s="51" t="s">
        <v>9</v>
      </c>
      <c r="C20" s="18"/>
      <c r="D20" s="18"/>
      <c r="E20" s="18"/>
      <c r="F20" s="18"/>
      <c r="G20" s="18"/>
    </row>
    <row r="21" spans="2:7" s="8" customFormat="1" ht="2.4500000000000002" customHeight="1">
      <c r="B21" s="52"/>
      <c r="C21" s="18"/>
      <c r="D21" s="18"/>
      <c r="E21" s="18"/>
      <c r="F21" s="18"/>
      <c r="G21" s="19"/>
    </row>
    <row r="22" spans="2:7" s="8" customFormat="1" ht="6.95" customHeight="1">
      <c r="B22" s="51">
        <v>1994</v>
      </c>
      <c r="C22" s="58">
        <f>Consulta!J23</f>
        <v>118.91950833333334</v>
      </c>
      <c r="D22" s="58">
        <f>Consulta!K23</f>
        <v>119.99990833333335</v>
      </c>
      <c r="E22" s="58">
        <f>Consulta!L23</f>
        <v>125.31974999999998</v>
      </c>
      <c r="F22" s="58">
        <f>Consulta!M23</f>
        <v>166.33295000000001</v>
      </c>
      <c r="G22" s="58">
        <f>Consulta!N23</f>
        <v>75.937616666666671</v>
      </c>
    </row>
    <row r="23" spans="2:7" s="8" customFormat="1" ht="3" customHeight="1">
      <c r="B23" s="51"/>
      <c r="C23" s="58"/>
      <c r="D23" s="58"/>
      <c r="E23" s="58"/>
      <c r="F23" s="58"/>
      <c r="G23" s="58"/>
    </row>
    <row r="24" spans="2:7" s="8" customFormat="1" ht="6.95" customHeight="1">
      <c r="B24" s="51">
        <v>1995</v>
      </c>
      <c r="C24" s="58">
        <f>Consulta!J24</f>
        <v>114.68463333333335</v>
      </c>
      <c r="D24" s="58">
        <f>Consulta!K24</f>
        <v>228.22335833333332</v>
      </c>
      <c r="E24" s="58">
        <f>Consulta!L24</f>
        <v>131.853025</v>
      </c>
      <c r="F24" s="58">
        <f>Consulta!M24</f>
        <v>224.54828333333333</v>
      </c>
      <c r="G24" s="58">
        <f>Consulta!N24</f>
        <v>117.18341666666664</v>
      </c>
    </row>
    <row r="25" spans="2:7" s="8" customFormat="1" ht="6.95" customHeight="1">
      <c r="B25" s="51">
        <v>1996</v>
      </c>
      <c r="C25" s="58">
        <f>Consulta!J25</f>
        <v>119.673675</v>
      </c>
      <c r="D25" s="58">
        <f>Consulta!K25</f>
        <v>270.19285833333339</v>
      </c>
      <c r="E25" s="58">
        <f>Consulta!L25</f>
        <v>137.51218333333333</v>
      </c>
      <c r="F25" s="58">
        <f>Consulta!M25</f>
        <v>301.74435</v>
      </c>
      <c r="G25" s="58">
        <f>Consulta!N25</f>
        <v>102.994325</v>
      </c>
    </row>
    <row r="26" spans="2:7" s="8" customFormat="1" ht="6.95" customHeight="1">
      <c r="B26" s="51">
        <v>1997</v>
      </c>
      <c r="C26" s="58">
        <f>Consulta!J26</f>
        <v>128.32409166666665</v>
      </c>
      <c r="D26" s="58">
        <f>Consulta!K26</f>
        <v>281.5352666666667</v>
      </c>
      <c r="E26" s="58">
        <f>Consulta!L26</f>
        <v>142.494125</v>
      </c>
      <c r="F26" s="58">
        <f>Consulta!M26</f>
        <v>363.98101666666668</v>
      </c>
      <c r="G26" s="58">
        <f>Consulta!N26</f>
        <v>85.848308333333321</v>
      </c>
    </row>
    <row r="27" spans="2:7" s="8" customFormat="1" ht="6.95" customHeight="1">
      <c r="B27" s="51">
        <v>1998</v>
      </c>
      <c r="C27" s="58">
        <f>Consulta!J27</f>
        <v>133.34083333333334</v>
      </c>
      <c r="D27" s="58">
        <f>Consulta!K27</f>
        <v>324.81340833333331</v>
      </c>
      <c r="E27" s="58">
        <f>Consulta!L27</f>
        <v>146.6764</v>
      </c>
      <c r="F27" s="58">
        <f>Consulta!M27</f>
        <v>421.95733333333334</v>
      </c>
      <c r="G27" s="58">
        <f>Consulta!N27</f>
        <v>84.510925</v>
      </c>
    </row>
    <row r="28" spans="2:7" s="8" customFormat="1" ht="6.95" customHeight="1">
      <c r="B28" s="51">
        <v>1999</v>
      </c>
      <c r="C28" s="58">
        <f>Consulta!J28</f>
        <v>133.66260833333334</v>
      </c>
      <c r="D28" s="58">
        <f>Consulta!K28</f>
        <v>339.91784999999999</v>
      </c>
      <c r="E28" s="58">
        <f>Consulta!L28</f>
        <v>150.25593333333333</v>
      </c>
      <c r="F28" s="58">
        <f>Consulta!M28</f>
        <v>491.941575</v>
      </c>
      <c r="G28" s="58">
        <f>Consulta!N28</f>
        <v>77.651399999999995</v>
      </c>
    </row>
    <row r="29" spans="2:7" s="8" customFormat="1" ht="3" customHeight="1">
      <c r="B29" s="51"/>
      <c r="C29" s="58"/>
      <c r="D29" s="58"/>
      <c r="E29" s="58"/>
      <c r="F29" s="58"/>
      <c r="G29" s="58"/>
    </row>
    <row r="30" spans="2:7" s="7" customFormat="1" ht="6.95" customHeight="1">
      <c r="B30" s="51" t="s">
        <v>10</v>
      </c>
      <c r="C30" s="58">
        <f>Consulta!J29</f>
        <v>140.30079166666667</v>
      </c>
      <c r="D30" s="58">
        <f>Consulta!K29</f>
        <v>336.1859833333333</v>
      </c>
      <c r="E30" s="58">
        <f>Consulta!L29</f>
        <v>154.55835833333333</v>
      </c>
      <c r="F30" s="58">
        <f>Consulta!M29</f>
        <v>538.63450000000012</v>
      </c>
      <c r="G30" s="58">
        <f>Consulta!N29</f>
        <v>68.711541666666662</v>
      </c>
    </row>
    <row r="31" spans="2:7" s="7" customFormat="1" ht="6.95" customHeight="1">
      <c r="B31" s="51">
        <v>2001</v>
      </c>
      <c r="C31" s="58">
        <f>Consulta!J30</f>
        <v>146.76870833333334</v>
      </c>
      <c r="D31" s="58">
        <f>Consulta!K30</f>
        <v>332.16448333333335</v>
      </c>
      <c r="E31" s="58">
        <f>Consulta!L30</f>
        <v>158.76088333333334</v>
      </c>
      <c r="F31" s="58">
        <f>Consulta!M30</f>
        <v>572.93333333333328</v>
      </c>
      <c r="G31" s="58">
        <f>Consulta!N30</f>
        <v>62.646141666666665</v>
      </c>
    </row>
    <row r="32" spans="2:7" s="7" customFormat="1" ht="6.95" customHeight="1">
      <c r="B32" s="51">
        <v>2002</v>
      </c>
      <c r="C32" s="58">
        <f>Consulta!J31</f>
        <v>152.10027499999998</v>
      </c>
      <c r="D32" s="58">
        <f>Consulta!K31</f>
        <v>343.31076666666667</v>
      </c>
      <c r="E32" s="58">
        <f>Consulta!L31</f>
        <v>162.59697500000001</v>
      </c>
      <c r="F32" s="58">
        <f>Consulta!M31</f>
        <v>601.75605833333327</v>
      </c>
      <c r="G32" s="58">
        <f>Consulta!N31</f>
        <v>60.922333333333341</v>
      </c>
    </row>
    <row r="33" spans="2:7" s="7" customFormat="1" ht="6.95" customHeight="1">
      <c r="B33" s="51">
        <v>2003</v>
      </c>
      <c r="C33" s="58">
        <f>Consulta!J32</f>
        <v>141.9390416666667</v>
      </c>
      <c r="D33" s="58">
        <f>Consulta!K32</f>
        <v>383.59583333333336</v>
      </c>
      <c r="E33" s="58">
        <f>Consulta!L32</f>
        <v>166.89364166666667</v>
      </c>
      <c r="F33" s="58">
        <f>Consulta!M32</f>
        <v>629.1173083333332</v>
      </c>
      <c r="G33" s="58">
        <f>Consulta!N32</f>
        <v>71.606991666666659</v>
      </c>
    </row>
    <row r="34" spans="2:7" s="7" customFormat="1" ht="6.95" customHeight="1">
      <c r="B34" s="51">
        <v>2004</v>
      </c>
      <c r="C34" s="58">
        <f>Consulta!J33</f>
        <v>135.22086666666669</v>
      </c>
      <c r="D34" s="58">
        <f>Consulta!K33</f>
        <v>401.26454166666673</v>
      </c>
      <c r="E34" s="58">
        <f>Consulta!L33</f>
        <v>171.14949166666668</v>
      </c>
      <c r="F34" s="58">
        <f>Consulta!M33</f>
        <v>658.61289166666666</v>
      </c>
      <c r="G34" s="58">
        <f>Consulta!N33</f>
        <v>76.989258333333325</v>
      </c>
    </row>
    <row r="35" spans="2:7" s="7" customFormat="1" ht="3" customHeight="1">
      <c r="B35" s="51"/>
      <c r="C35" s="58"/>
      <c r="D35" s="58"/>
      <c r="E35" s="58"/>
      <c r="F35" s="58"/>
      <c r="G35" s="58"/>
    </row>
    <row r="36" spans="2:7" s="7" customFormat="1" ht="6.95" customHeight="1">
      <c r="B36" s="51">
        <v>2005</v>
      </c>
      <c r="C36" s="58">
        <f>Consulta!J34</f>
        <v>135.006575</v>
      </c>
      <c r="D36" s="58">
        <f>Consulta!K34</f>
        <v>387.46682500000003</v>
      </c>
      <c r="E36" s="58">
        <f>Consulta!L34</f>
        <v>175.80072500000003</v>
      </c>
      <c r="F36" s="58">
        <f>Consulta!M34</f>
        <v>684.87876666666671</v>
      </c>
      <c r="G36" s="58">
        <f>Consulta!N34</f>
        <v>73.60455833333333</v>
      </c>
    </row>
    <row r="37" spans="2:7" s="7" customFormat="1" ht="6.95" customHeight="1">
      <c r="B37" s="51">
        <v>2006</v>
      </c>
      <c r="C37" s="58">
        <f>Consulta!J35</f>
        <v>135.57449166666666</v>
      </c>
      <c r="D37" s="58">
        <f>Consulta!K35</f>
        <v>387.51481666666672</v>
      </c>
      <c r="E37" s="58">
        <f>Consulta!L35</f>
        <v>180.72523333333334</v>
      </c>
      <c r="F37" s="58">
        <f>Consulta!M35</f>
        <v>709.73618333333332</v>
      </c>
      <c r="G37" s="58">
        <f>Consulta!N35</f>
        <v>72.688800000000001</v>
      </c>
    </row>
    <row r="38" spans="2:7" s="7" customFormat="1" ht="6.95" customHeight="1">
      <c r="B38" s="51">
        <v>2007</v>
      </c>
      <c r="C38" s="58">
        <f>Consulta!J36</f>
        <v>130.82130833333335</v>
      </c>
      <c r="D38" s="58">
        <f>Consulta!K36</f>
        <v>388.5440999999999</v>
      </c>
      <c r="E38" s="58">
        <f>Consulta!L36</f>
        <v>186.09530833333335</v>
      </c>
      <c r="F38" s="58">
        <f>Consulta!M36</f>
        <v>737.89035000000001</v>
      </c>
      <c r="G38" s="58">
        <f>Consulta!N36</f>
        <v>74.79646666666666</v>
      </c>
    </row>
    <row r="39" spans="2:7" s="7" customFormat="1" ht="6.95" customHeight="1">
      <c r="B39" s="51">
        <v>2008</v>
      </c>
      <c r="C39" s="58">
        <f>Consulta!J37</f>
        <v>126.75714999999998</v>
      </c>
      <c r="D39" s="58">
        <f>Consulta!K37</f>
        <v>395.70918333333333</v>
      </c>
      <c r="E39" s="58">
        <f>Consulta!L37</f>
        <v>195.01447500000003</v>
      </c>
      <c r="F39" s="58">
        <f>Consulta!M37</f>
        <v>775.70710000000008</v>
      </c>
      <c r="G39" s="58">
        <f>Consulta!N37</f>
        <v>78.153191666666658</v>
      </c>
    </row>
    <row r="40" spans="2:7" s="7" customFormat="1" ht="6.95" customHeight="1">
      <c r="B40" s="51">
        <v>2009</v>
      </c>
      <c r="C40" s="58">
        <f>Consulta!J38</f>
        <v>131.07963333333336</v>
      </c>
      <c r="D40" s="58">
        <f>Consulta!K38</f>
        <v>480.46202500000004</v>
      </c>
      <c r="E40" s="58">
        <f>Consulta!L38</f>
        <v>197.78568333333337</v>
      </c>
      <c r="F40" s="58">
        <f>Consulta!M38</f>
        <v>816.79906666666682</v>
      </c>
      <c r="G40" s="58">
        <f>Consulta!N38</f>
        <v>88.590475000000012</v>
      </c>
    </row>
    <row r="41" spans="2:7" s="7" customFormat="1" ht="3" customHeight="1">
      <c r="B41" s="51"/>
      <c r="C41" s="58"/>
      <c r="D41" s="58"/>
      <c r="E41" s="58"/>
      <c r="F41" s="58"/>
      <c r="G41" s="58"/>
    </row>
    <row r="42" spans="2:7" s="7" customFormat="1" ht="6.95" customHeight="1">
      <c r="B42" s="51">
        <v>2010</v>
      </c>
      <c r="C42" s="58">
        <f>Consulta!J39</f>
        <v>130.71305833333332</v>
      </c>
      <c r="D42" s="58">
        <f>Consulta!K39</f>
        <v>449.26431666666667</v>
      </c>
      <c r="E42" s="58">
        <f>Consulta!L39</f>
        <v>202.2724916666667</v>
      </c>
      <c r="F42" s="58">
        <f>Consulta!M39</f>
        <v>850.75117499999999</v>
      </c>
      <c r="G42" s="58">
        <f>Consulta!N39</f>
        <v>81.595849999999999</v>
      </c>
    </row>
    <row r="43" spans="2:7" s="7" customFormat="1" ht="6.95" customHeight="1">
      <c r="B43" s="51">
        <v>2011</v>
      </c>
      <c r="C43" s="58">
        <f>Consulta!J40</f>
        <v>126.40618333333333</v>
      </c>
      <c r="D43" s="58">
        <f>Consulta!K40</f>
        <v>441.70251666666667</v>
      </c>
      <c r="E43" s="58">
        <f>Consulta!L40</f>
        <v>209.04561666666666</v>
      </c>
      <c r="F43" s="58">
        <f>Consulta!M40</f>
        <v>879.73950833333322</v>
      </c>
      <c r="G43" s="58">
        <f>Consulta!N40</f>
        <v>82.84941666666667</v>
      </c>
    </row>
    <row r="44" spans="2:7" s="7" customFormat="1" ht="6.95" customHeight="1">
      <c r="B44" s="51">
        <v>2012</v>
      </c>
      <c r="C44" s="58">
        <f>Consulta!J41</f>
        <v>130.88125833333334</v>
      </c>
      <c r="D44" s="58">
        <f>Consulta!K41</f>
        <v>468.23075833333331</v>
      </c>
      <c r="E44" s="58">
        <f>Consulta!L41</f>
        <v>215.19894166666666</v>
      </c>
      <c r="F44" s="58">
        <f>Consulta!M41</f>
        <v>915.91008333333332</v>
      </c>
      <c r="G44" s="58">
        <f>Consulta!N41</f>
        <v>83.910891666666657</v>
      </c>
    </row>
    <row r="45" spans="2:7" s="7" customFormat="1" ht="6.95" customHeight="1">
      <c r="B45" s="51">
        <v>2013</v>
      </c>
      <c r="C45" s="58">
        <f>Consulta!J42</f>
        <v>136.048125</v>
      </c>
      <c r="D45" s="58">
        <f>Consulta!K42</f>
        <v>454.09912499999996</v>
      </c>
      <c r="E45" s="58">
        <f>Consulta!L42</f>
        <v>221.14390833333331</v>
      </c>
      <c r="F45" s="58">
        <f>Consulta!M42</f>
        <v>950.77317499999981</v>
      </c>
      <c r="G45" s="58">
        <f>Consulta!N42</f>
        <v>77.507024999999985</v>
      </c>
    </row>
    <row r="46" spans="2:7" s="7" customFormat="1" ht="6.95" customHeight="1">
      <c r="B46" s="51">
        <v>2014</v>
      </c>
      <c r="C46" s="58">
        <f>Consulta!J43</f>
        <v>140.33613333333335</v>
      </c>
      <c r="D46" s="58">
        <f>Consulta!K43</f>
        <v>472.60364166666659</v>
      </c>
      <c r="E46" s="58">
        <f>Consulta!L43</f>
        <v>226.46503333333337</v>
      </c>
      <c r="F46" s="58">
        <f>Consulta!M43</f>
        <v>988.98112499999991</v>
      </c>
      <c r="G46" s="58">
        <f>Consulta!N43</f>
        <v>76.978183333333348</v>
      </c>
    </row>
    <row r="47" spans="2:7" s="7" customFormat="1" ht="3" customHeight="1">
      <c r="B47" s="51"/>
      <c r="C47" s="58"/>
      <c r="D47" s="58"/>
      <c r="E47" s="58"/>
      <c r="F47" s="58"/>
      <c r="G47" s="58"/>
    </row>
    <row r="48" spans="2:7" s="7" customFormat="1" ht="6.75" customHeight="1">
      <c r="B48" s="51">
        <v>2015</v>
      </c>
      <c r="C48" s="58">
        <f>Consulta!J44</f>
        <v>154.91085833333338</v>
      </c>
      <c r="D48" s="58">
        <f>Consulta!K44</f>
        <v>563.47388333333322</v>
      </c>
      <c r="E48" s="58">
        <f>Consulta!L44</f>
        <v>229.45695833333332</v>
      </c>
      <c r="F48" s="58">
        <f>Consulta!M44</f>
        <v>1015.88775</v>
      </c>
      <c r="G48" s="58">
        <f>Consulta!N44</f>
        <v>81.986149999999995</v>
      </c>
    </row>
    <row r="49" spans="2:7" s="7" customFormat="1" ht="6.95" customHeight="1">
      <c r="B49" s="51" t="s">
        <v>67</v>
      </c>
      <c r="C49" s="58">
        <f>Consulta!J45</f>
        <v>155.23410000000001</v>
      </c>
      <c r="D49" s="58">
        <f>Consulta!K45</f>
        <v>642.2290333333334</v>
      </c>
      <c r="E49" s="58">
        <f>Consulta!L45</f>
        <v>232.04065</v>
      </c>
      <c r="F49" s="58">
        <f>Consulta!M45</f>
        <v>1037.7568166666667</v>
      </c>
      <c r="G49" s="58">
        <f>Consulta!N45</f>
        <v>92.365099999999998</v>
      </c>
    </row>
    <row r="50" spans="2:7" ht="2.1" customHeight="1">
      <c r="B50" s="53"/>
      <c r="C50" s="59"/>
      <c r="D50" s="59"/>
      <c r="E50" s="59"/>
      <c r="F50" s="59"/>
      <c r="G50" s="59"/>
    </row>
    <row r="51" spans="2:7" ht="2.1" customHeight="1">
      <c r="B51" s="20"/>
      <c r="C51" s="12"/>
      <c r="D51" s="12"/>
      <c r="E51" s="12"/>
      <c r="F51" s="12"/>
      <c r="G51" s="12"/>
    </row>
    <row r="52" spans="2:7" ht="8.1" customHeight="1">
      <c r="B52" s="63" t="s">
        <v>62</v>
      </c>
      <c r="C52" s="15"/>
      <c r="D52" s="15"/>
      <c r="E52" s="15"/>
      <c r="F52" s="15"/>
      <c r="G52" s="15"/>
    </row>
    <row r="53" spans="2:7" ht="8.1" customHeight="1">
      <c r="B53" s="63" t="s">
        <v>27</v>
      </c>
      <c r="C53" s="15"/>
      <c r="D53" s="15"/>
      <c r="E53" s="15"/>
      <c r="F53" s="15"/>
      <c r="G53" s="15"/>
    </row>
    <row r="54" spans="2:7" ht="8.1" customHeight="1">
      <c r="B54" s="63" t="s">
        <v>29</v>
      </c>
      <c r="C54" s="15"/>
      <c r="D54" s="15"/>
      <c r="E54" s="15"/>
      <c r="F54" s="15"/>
      <c r="G54" s="15"/>
    </row>
    <row r="55" spans="2:7" ht="8.1" customHeight="1">
      <c r="B55" s="64" t="s">
        <v>31</v>
      </c>
      <c r="C55" s="15"/>
      <c r="D55" s="15"/>
      <c r="E55" s="15"/>
      <c r="F55" s="15"/>
      <c r="G55" s="15"/>
    </row>
    <row r="56" spans="2:7" ht="8.1" customHeight="1">
      <c r="B56" s="64" t="s">
        <v>69</v>
      </c>
      <c r="C56" s="81"/>
      <c r="D56" s="15"/>
      <c r="E56" s="15"/>
      <c r="F56" s="15"/>
      <c r="G56" s="15"/>
    </row>
    <row r="57" spans="2:7" ht="8.1" customHeight="1">
      <c r="B57" s="65" t="s">
        <v>11</v>
      </c>
      <c r="C57" s="16"/>
      <c r="D57" s="16"/>
      <c r="E57" s="57"/>
      <c r="F57" s="74" t="s">
        <v>30</v>
      </c>
      <c r="G57" s="74"/>
    </row>
    <row r="58" spans="2:7" ht="8.1" customHeight="1">
      <c r="B58" s="62"/>
      <c r="C58" s="13"/>
      <c r="D58" s="13"/>
      <c r="E58" s="13"/>
      <c r="F58" s="57"/>
    </row>
    <row r="59" spans="2:7" ht="8.1" customHeight="1">
      <c r="B59" s="62"/>
      <c r="C59" s="13"/>
      <c r="D59" s="13"/>
      <c r="E59" s="13"/>
      <c r="F59" s="13"/>
      <c r="G59" s="13"/>
    </row>
    <row r="60" spans="2:7" ht="8.1" customHeight="1">
      <c r="B60" s="62"/>
      <c r="C60" s="14"/>
      <c r="D60" s="13"/>
      <c r="E60" s="13"/>
      <c r="F60" s="13"/>
      <c r="G60" s="13"/>
    </row>
    <row r="61" spans="2:7" ht="8.1" customHeight="1">
      <c r="B61" s="62"/>
      <c r="C61" s="14"/>
    </row>
    <row r="62" spans="2:7" ht="8.1" customHeight="1">
      <c r="B62" s="62"/>
      <c r="C62" s="60"/>
      <c r="D62" s="60"/>
      <c r="E62" s="60"/>
      <c r="F62" s="60"/>
      <c r="G62" s="60"/>
    </row>
    <row r="63" spans="2:7" ht="8.1" customHeight="1">
      <c r="B63" s="62"/>
      <c r="C63" s="14"/>
      <c r="D63" s="14"/>
      <c r="E63" s="14"/>
      <c r="F63" s="14"/>
      <c r="G63" s="14"/>
    </row>
    <row r="64" spans="2:7" ht="8.1" customHeight="1">
      <c r="B64" s="62"/>
      <c r="D64" s="14"/>
      <c r="E64" s="14"/>
      <c r="F64" s="14"/>
      <c r="G64" s="14"/>
    </row>
    <row r="65" spans="2:7" ht="8.1" customHeight="1">
      <c r="B65" s="62"/>
      <c r="D65" s="14"/>
      <c r="E65" s="14"/>
      <c r="F65" s="14"/>
      <c r="G65" s="14"/>
    </row>
    <row r="66" spans="2:7">
      <c r="C66" s="13"/>
      <c r="D66" s="14"/>
      <c r="E66" s="14"/>
      <c r="F66" s="14"/>
      <c r="G66" s="14"/>
    </row>
    <row r="67" spans="2:7">
      <c r="D67" s="14"/>
      <c r="E67" s="14"/>
      <c r="F67" s="14"/>
      <c r="G67" s="14"/>
    </row>
    <row r="71" spans="2:7">
      <c r="C71" s="13"/>
      <c r="D71" s="13"/>
      <c r="E71" s="13"/>
      <c r="F71" s="13"/>
      <c r="G71" s="13"/>
    </row>
    <row r="72" spans="2:7">
      <c r="C72" s="13"/>
      <c r="D72" s="13"/>
      <c r="E72" s="13"/>
      <c r="F72" s="13"/>
      <c r="G72" s="13"/>
    </row>
    <row r="73" spans="2:7">
      <c r="C73" s="13"/>
      <c r="D73" s="13"/>
      <c r="E73" s="13"/>
      <c r="F73" s="13"/>
      <c r="G73" s="13"/>
    </row>
    <row r="74" spans="2:7">
      <c r="C74" s="13"/>
      <c r="D74" s="13"/>
      <c r="E74" s="13"/>
      <c r="F74" s="13"/>
      <c r="G74" s="13"/>
    </row>
    <row r="75" spans="2:7">
      <c r="C75" s="13"/>
      <c r="D75" s="13"/>
      <c r="E75" s="13"/>
      <c r="F75" s="13"/>
      <c r="G75" s="13"/>
    </row>
    <row r="76" spans="2:7">
      <c r="C76" s="13"/>
      <c r="D76" s="13"/>
      <c r="E76" s="13"/>
      <c r="F76" s="13"/>
      <c r="G76" s="13"/>
    </row>
    <row r="77" spans="2:7">
      <c r="C77" s="13"/>
      <c r="D77" s="13"/>
      <c r="E77" s="13"/>
      <c r="F77" s="13"/>
      <c r="G77" s="13"/>
    </row>
    <row r="78" spans="2:7">
      <c r="C78" s="13"/>
      <c r="D78" s="13"/>
      <c r="E78" s="13"/>
      <c r="F78" s="13"/>
      <c r="G78" s="13"/>
    </row>
    <row r="79" spans="2:7">
      <c r="C79" s="13"/>
      <c r="D79" s="13"/>
      <c r="E79" s="13"/>
      <c r="F79" s="13"/>
      <c r="G79" s="13"/>
    </row>
    <row r="80" spans="2:7">
      <c r="C80" s="13"/>
      <c r="D80" s="13"/>
      <c r="E80" s="13"/>
      <c r="F80" s="13"/>
      <c r="G80" s="13"/>
    </row>
    <row r="81" spans="3:7">
      <c r="C81" s="13" t="e">
        <f>+C68-#REF!</f>
        <v>#REF!</v>
      </c>
      <c r="D81" s="13" t="e">
        <f>+D68-#REF!</f>
        <v>#REF!</v>
      </c>
      <c r="E81" s="13" t="e">
        <f>+E68-#REF!</f>
        <v>#REF!</v>
      </c>
      <c r="F81" s="13" t="e">
        <f>+F68-#REF!</f>
        <v>#REF!</v>
      </c>
      <c r="G81" s="13" t="e">
        <f>+G68-#REF!</f>
        <v>#REF!</v>
      </c>
    </row>
    <row r="82" spans="3:7">
      <c r="C82" s="13"/>
      <c r="D82" s="13"/>
      <c r="E82" s="13"/>
      <c r="F82" s="13"/>
      <c r="G82" s="13"/>
    </row>
    <row r="83" spans="3:7">
      <c r="C83" s="13" t="e">
        <f>+C68-#REF!</f>
        <v>#REF!</v>
      </c>
      <c r="D83" s="13" t="e">
        <f>+D68-#REF!</f>
        <v>#REF!</v>
      </c>
      <c r="E83" s="13" t="e">
        <f>+E68-#REF!</f>
        <v>#REF!</v>
      </c>
      <c r="F83" s="13" t="e">
        <f>+F68-#REF!</f>
        <v>#REF!</v>
      </c>
      <c r="G83" s="13" t="e">
        <f>+G68-#REF!</f>
        <v>#REF!</v>
      </c>
    </row>
  </sheetData>
  <mergeCells count="4">
    <mergeCell ref="F57:G57"/>
    <mergeCell ref="E4:G4"/>
    <mergeCell ref="B4:B7"/>
    <mergeCell ref="C4:D4"/>
  </mergeCells>
  <phoneticPr fontId="1" type="noConversion"/>
  <hyperlinks>
    <hyperlink ref="F57" r:id="rId1"/>
  </hyperlinks>
  <pageMargins left="0.98425196850393704" right="0.98425196850393704" top="1.5748031496062993" bottom="0.78740157480314965" header="3.937007874015748E-2" footer="0"/>
  <pageSetup orientation="portrait" cellComments="asDisplayed" r:id="rId2"/>
  <headerFooter alignWithMargins="0"/>
  <ignoredErrors>
    <ignoredError sqref="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6"/>
  <sheetViews>
    <sheetView workbookViewId="0">
      <pane xSplit="1" ySplit="18" topLeftCell="B40" activePane="bottomRight" state="frozen"/>
      <selection pane="topRight" activeCell="B1" sqref="B1"/>
      <selection pane="bottomLeft" activeCell="A19" sqref="A19"/>
      <selection pane="bottomRight" activeCell="N45" sqref="N45"/>
    </sheetView>
  </sheetViews>
  <sheetFormatPr baseColWidth="10" defaultRowHeight="12.75"/>
  <cols>
    <col min="1" max="1" width="12.7109375" style="24" bestFit="1" customWidth="1"/>
    <col min="2" max="6" width="18.5703125" style="24" bestFit="1" customWidth="1"/>
    <col min="7" max="9" width="9.140625" style="24" customWidth="1"/>
    <col min="10" max="15" width="19.7109375" style="24" customWidth="1"/>
    <col min="16" max="256" width="9.140625" style="24" customWidth="1"/>
    <col min="257" max="257" width="12.7109375" style="24" bestFit="1" customWidth="1"/>
    <col min="258" max="262" width="18.5703125" style="24" bestFit="1" customWidth="1"/>
    <col min="263" max="512" width="9.140625" style="24" customWidth="1"/>
    <col min="513" max="513" width="12.7109375" style="24" bestFit="1" customWidth="1"/>
    <col min="514" max="518" width="18.5703125" style="24" bestFit="1" customWidth="1"/>
    <col min="519" max="768" width="9.140625" style="24" customWidth="1"/>
    <col min="769" max="769" width="12.7109375" style="24" bestFit="1" customWidth="1"/>
    <col min="770" max="774" width="18.5703125" style="24" bestFit="1" customWidth="1"/>
    <col min="775" max="1024" width="9.140625" style="24" customWidth="1"/>
    <col min="1025" max="1025" width="12.7109375" style="24" bestFit="1" customWidth="1"/>
    <col min="1026" max="1030" width="18.5703125" style="24" bestFit="1" customWidth="1"/>
    <col min="1031" max="1280" width="9.140625" style="24" customWidth="1"/>
    <col min="1281" max="1281" width="12.7109375" style="24" bestFit="1" customWidth="1"/>
    <col min="1282" max="1286" width="18.5703125" style="24" bestFit="1" customWidth="1"/>
    <col min="1287" max="1536" width="9.140625" style="24" customWidth="1"/>
    <col min="1537" max="1537" width="12.7109375" style="24" bestFit="1" customWidth="1"/>
    <col min="1538" max="1542" width="18.5703125" style="24" bestFit="1" customWidth="1"/>
    <col min="1543" max="1792" width="9.140625" style="24" customWidth="1"/>
    <col min="1793" max="1793" width="12.7109375" style="24" bestFit="1" customWidth="1"/>
    <col min="1794" max="1798" width="18.5703125" style="24" bestFit="1" customWidth="1"/>
    <col min="1799" max="2048" width="9.140625" style="24" customWidth="1"/>
    <col min="2049" max="2049" width="12.7109375" style="24" bestFit="1" customWidth="1"/>
    <col min="2050" max="2054" width="18.5703125" style="24" bestFit="1" customWidth="1"/>
    <col min="2055" max="2304" width="9.140625" style="24" customWidth="1"/>
    <col min="2305" max="2305" width="12.7109375" style="24" bestFit="1" customWidth="1"/>
    <col min="2306" max="2310" width="18.5703125" style="24" bestFit="1" customWidth="1"/>
    <col min="2311" max="2560" width="9.140625" style="24" customWidth="1"/>
    <col min="2561" max="2561" width="12.7109375" style="24" bestFit="1" customWidth="1"/>
    <col min="2562" max="2566" width="18.5703125" style="24" bestFit="1" customWidth="1"/>
    <col min="2567" max="2816" width="9.140625" style="24" customWidth="1"/>
    <col min="2817" max="2817" width="12.7109375" style="24" bestFit="1" customWidth="1"/>
    <col min="2818" max="2822" width="18.5703125" style="24" bestFit="1" customWidth="1"/>
    <col min="2823" max="3072" width="9.140625" style="24" customWidth="1"/>
    <col min="3073" max="3073" width="12.7109375" style="24" bestFit="1" customWidth="1"/>
    <col min="3074" max="3078" width="18.5703125" style="24" bestFit="1" customWidth="1"/>
    <col min="3079" max="3328" width="9.140625" style="24" customWidth="1"/>
    <col min="3329" max="3329" width="12.7109375" style="24" bestFit="1" customWidth="1"/>
    <col min="3330" max="3334" width="18.5703125" style="24" bestFit="1" customWidth="1"/>
    <col min="3335" max="3584" width="9.140625" style="24" customWidth="1"/>
    <col min="3585" max="3585" width="12.7109375" style="24" bestFit="1" customWidth="1"/>
    <col min="3586" max="3590" width="18.5703125" style="24" bestFit="1" customWidth="1"/>
    <col min="3591" max="3840" width="9.140625" style="24" customWidth="1"/>
    <col min="3841" max="3841" width="12.7109375" style="24" bestFit="1" customWidth="1"/>
    <col min="3842" max="3846" width="18.5703125" style="24" bestFit="1" customWidth="1"/>
    <col min="3847" max="4096" width="9.140625" style="24" customWidth="1"/>
    <col min="4097" max="4097" width="12.7109375" style="24" bestFit="1" customWidth="1"/>
    <col min="4098" max="4102" width="18.5703125" style="24" bestFit="1" customWidth="1"/>
    <col min="4103" max="4352" width="9.140625" style="24" customWidth="1"/>
    <col min="4353" max="4353" width="12.7109375" style="24" bestFit="1" customWidth="1"/>
    <col min="4354" max="4358" width="18.5703125" style="24" bestFit="1" customWidth="1"/>
    <col min="4359" max="4608" width="9.140625" style="24" customWidth="1"/>
    <col min="4609" max="4609" width="12.7109375" style="24" bestFit="1" customWidth="1"/>
    <col min="4610" max="4614" width="18.5703125" style="24" bestFit="1" customWidth="1"/>
    <col min="4615" max="4864" width="9.140625" style="24" customWidth="1"/>
    <col min="4865" max="4865" width="12.7109375" style="24" bestFit="1" customWidth="1"/>
    <col min="4866" max="4870" width="18.5703125" style="24" bestFit="1" customWidth="1"/>
    <col min="4871" max="5120" width="9.140625" style="24" customWidth="1"/>
    <col min="5121" max="5121" width="12.7109375" style="24" bestFit="1" customWidth="1"/>
    <col min="5122" max="5126" width="18.5703125" style="24" bestFit="1" customWidth="1"/>
    <col min="5127" max="5376" width="9.140625" style="24" customWidth="1"/>
    <col min="5377" max="5377" width="12.7109375" style="24" bestFit="1" customWidth="1"/>
    <col min="5378" max="5382" width="18.5703125" style="24" bestFit="1" customWidth="1"/>
    <col min="5383" max="5632" width="9.140625" style="24" customWidth="1"/>
    <col min="5633" max="5633" width="12.7109375" style="24" bestFit="1" customWidth="1"/>
    <col min="5634" max="5638" width="18.5703125" style="24" bestFit="1" customWidth="1"/>
    <col min="5639" max="5888" width="9.140625" style="24" customWidth="1"/>
    <col min="5889" max="5889" width="12.7109375" style="24" bestFit="1" customWidth="1"/>
    <col min="5890" max="5894" width="18.5703125" style="24" bestFit="1" customWidth="1"/>
    <col min="5895" max="6144" width="9.140625" style="24" customWidth="1"/>
    <col min="6145" max="6145" width="12.7109375" style="24" bestFit="1" customWidth="1"/>
    <col min="6146" max="6150" width="18.5703125" style="24" bestFit="1" customWidth="1"/>
    <col min="6151" max="6400" width="9.140625" style="24" customWidth="1"/>
    <col min="6401" max="6401" width="12.7109375" style="24" bestFit="1" customWidth="1"/>
    <col min="6402" max="6406" width="18.5703125" style="24" bestFit="1" customWidth="1"/>
    <col min="6407" max="6656" width="9.140625" style="24" customWidth="1"/>
    <col min="6657" max="6657" width="12.7109375" style="24" bestFit="1" customWidth="1"/>
    <col min="6658" max="6662" width="18.5703125" style="24" bestFit="1" customWidth="1"/>
    <col min="6663" max="6912" width="9.140625" style="24" customWidth="1"/>
    <col min="6913" max="6913" width="12.7109375" style="24" bestFit="1" customWidth="1"/>
    <col min="6914" max="6918" width="18.5703125" style="24" bestFit="1" customWidth="1"/>
    <col min="6919" max="7168" width="9.140625" style="24" customWidth="1"/>
    <col min="7169" max="7169" width="12.7109375" style="24" bestFit="1" customWidth="1"/>
    <col min="7170" max="7174" width="18.5703125" style="24" bestFit="1" customWidth="1"/>
    <col min="7175" max="7424" width="9.140625" style="24" customWidth="1"/>
    <col min="7425" max="7425" width="12.7109375" style="24" bestFit="1" customWidth="1"/>
    <col min="7426" max="7430" width="18.5703125" style="24" bestFit="1" customWidth="1"/>
    <col min="7431" max="7680" width="9.140625" style="24" customWidth="1"/>
    <col min="7681" max="7681" width="12.7109375" style="24" bestFit="1" customWidth="1"/>
    <col min="7682" max="7686" width="18.5703125" style="24" bestFit="1" customWidth="1"/>
    <col min="7687" max="7936" width="9.140625" style="24" customWidth="1"/>
    <col min="7937" max="7937" width="12.7109375" style="24" bestFit="1" customWidth="1"/>
    <col min="7938" max="7942" width="18.5703125" style="24" bestFit="1" customWidth="1"/>
    <col min="7943" max="8192" width="9.140625" style="24" customWidth="1"/>
    <col min="8193" max="8193" width="12.7109375" style="24" bestFit="1" customWidth="1"/>
    <col min="8194" max="8198" width="18.5703125" style="24" bestFit="1" customWidth="1"/>
    <col min="8199" max="8448" width="9.140625" style="24" customWidth="1"/>
    <col min="8449" max="8449" width="12.7109375" style="24" bestFit="1" customWidth="1"/>
    <col min="8450" max="8454" width="18.5703125" style="24" bestFit="1" customWidth="1"/>
    <col min="8455" max="8704" width="9.140625" style="24" customWidth="1"/>
    <col min="8705" max="8705" width="12.7109375" style="24" bestFit="1" customWidth="1"/>
    <col min="8706" max="8710" width="18.5703125" style="24" bestFit="1" customWidth="1"/>
    <col min="8711" max="8960" width="9.140625" style="24" customWidth="1"/>
    <col min="8961" max="8961" width="12.7109375" style="24" bestFit="1" customWidth="1"/>
    <col min="8962" max="8966" width="18.5703125" style="24" bestFit="1" customWidth="1"/>
    <col min="8967" max="9216" width="9.140625" style="24" customWidth="1"/>
    <col min="9217" max="9217" width="12.7109375" style="24" bestFit="1" customWidth="1"/>
    <col min="9218" max="9222" width="18.5703125" style="24" bestFit="1" customWidth="1"/>
    <col min="9223" max="9472" width="9.140625" style="24" customWidth="1"/>
    <col min="9473" max="9473" width="12.7109375" style="24" bestFit="1" customWidth="1"/>
    <col min="9474" max="9478" width="18.5703125" style="24" bestFit="1" customWidth="1"/>
    <col min="9479" max="9728" width="9.140625" style="24" customWidth="1"/>
    <col min="9729" max="9729" width="12.7109375" style="24" bestFit="1" customWidth="1"/>
    <col min="9730" max="9734" width="18.5703125" style="24" bestFit="1" customWidth="1"/>
    <col min="9735" max="9984" width="9.140625" style="24" customWidth="1"/>
    <col min="9985" max="9985" width="12.7109375" style="24" bestFit="1" customWidth="1"/>
    <col min="9986" max="9990" width="18.5703125" style="24" bestFit="1" customWidth="1"/>
    <col min="9991" max="10240" width="9.140625" style="24" customWidth="1"/>
    <col min="10241" max="10241" width="12.7109375" style="24" bestFit="1" customWidth="1"/>
    <col min="10242" max="10246" width="18.5703125" style="24" bestFit="1" customWidth="1"/>
    <col min="10247" max="10496" width="9.140625" style="24" customWidth="1"/>
    <col min="10497" max="10497" width="12.7109375" style="24" bestFit="1" customWidth="1"/>
    <col min="10498" max="10502" width="18.5703125" style="24" bestFit="1" customWidth="1"/>
    <col min="10503" max="10752" width="9.140625" style="24" customWidth="1"/>
    <col min="10753" max="10753" width="12.7109375" style="24" bestFit="1" customWidth="1"/>
    <col min="10754" max="10758" width="18.5703125" style="24" bestFit="1" customWidth="1"/>
    <col min="10759" max="11008" width="9.140625" style="24" customWidth="1"/>
    <col min="11009" max="11009" width="12.7109375" style="24" bestFit="1" customWidth="1"/>
    <col min="11010" max="11014" width="18.5703125" style="24" bestFit="1" customWidth="1"/>
    <col min="11015" max="11264" width="9.140625" style="24" customWidth="1"/>
    <col min="11265" max="11265" width="12.7109375" style="24" bestFit="1" customWidth="1"/>
    <col min="11266" max="11270" width="18.5703125" style="24" bestFit="1" customWidth="1"/>
    <col min="11271" max="11520" width="9.140625" style="24" customWidth="1"/>
    <col min="11521" max="11521" width="12.7109375" style="24" bestFit="1" customWidth="1"/>
    <col min="11522" max="11526" width="18.5703125" style="24" bestFit="1" customWidth="1"/>
    <col min="11527" max="11776" width="9.140625" style="24" customWidth="1"/>
    <col min="11777" max="11777" width="12.7109375" style="24" bestFit="1" customWidth="1"/>
    <col min="11778" max="11782" width="18.5703125" style="24" bestFit="1" customWidth="1"/>
    <col min="11783" max="12032" width="9.140625" style="24" customWidth="1"/>
    <col min="12033" max="12033" width="12.7109375" style="24" bestFit="1" customWidth="1"/>
    <col min="12034" max="12038" width="18.5703125" style="24" bestFit="1" customWidth="1"/>
    <col min="12039" max="12288" width="9.140625" style="24" customWidth="1"/>
    <col min="12289" max="12289" width="12.7109375" style="24" bestFit="1" customWidth="1"/>
    <col min="12290" max="12294" width="18.5703125" style="24" bestFit="1" customWidth="1"/>
    <col min="12295" max="12544" width="9.140625" style="24" customWidth="1"/>
    <col min="12545" max="12545" width="12.7109375" style="24" bestFit="1" customWidth="1"/>
    <col min="12546" max="12550" width="18.5703125" style="24" bestFit="1" customWidth="1"/>
    <col min="12551" max="12800" width="9.140625" style="24" customWidth="1"/>
    <col min="12801" max="12801" width="12.7109375" style="24" bestFit="1" customWidth="1"/>
    <col min="12802" max="12806" width="18.5703125" style="24" bestFit="1" customWidth="1"/>
    <col min="12807" max="13056" width="9.140625" style="24" customWidth="1"/>
    <col min="13057" max="13057" width="12.7109375" style="24" bestFit="1" customWidth="1"/>
    <col min="13058" max="13062" width="18.5703125" style="24" bestFit="1" customWidth="1"/>
    <col min="13063" max="13312" width="9.140625" style="24" customWidth="1"/>
    <col min="13313" max="13313" width="12.7109375" style="24" bestFit="1" customWidth="1"/>
    <col min="13314" max="13318" width="18.5703125" style="24" bestFit="1" customWidth="1"/>
    <col min="13319" max="13568" width="9.140625" style="24" customWidth="1"/>
    <col min="13569" max="13569" width="12.7109375" style="24" bestFit="1" customWidth="1"/>
    <col min="13570" max="13574" width="18.5703125" style="24" bestFit="1" customWidth="1"/>
    <col min="13575" max="13824" width="9.140625" style="24" customWidth="1"/>
    <col min="13825" max="13825" width="12.7109375" style="24" bestFit="1" customWidth="1"/>
    <col min="13826" max="13830" width="18.5703125" style="24" bestFit="1" customWidth="1"/>
    <col min="13831" max="14080" width="9.140625" style="24" customWidth="1"/>
    <col min="14081" max="14081" width="12.7109375" style="24" bestFit="1" customWidth="1"/>
    <col min="14082" max="14086" width="18.5703125" style="24" bestFit="1" customWidth="1"/>
    <col min="14087" max="14336" width="9.140625" style="24" customWidth="1"/>
    <col min="14337" max="14337" width="12.7109375" style="24" bestFit="1" customWidth="1"/>
    <col min="14338" max="14342" width="18.5703125" style="24" bestFit="1" customWidth="1"/>
    <col min="14343" max="14592" width="9.140625" style="24" customWidth="1"/>
    <col min="14593" max="14593" width="12.7109375" style="24" bestFit="1" customWidth="1"/>
    <col min="14594" max="14598" width="18.5703125" style="24" bestFit="1" customWidth="1"/>
    <col min="14599" max="14848" width="9.140625" style="24" customWidth="1"/>
    <col min="14849" max="14849" width="12.7109375" style="24" bestFit="1" customWidth="1"/>
    <col min="14850" max="14854" width="18.5703125" style="24" bestFit="1" customWidth="1"/>
    <col min="14855" max="15104" width="9.140625" style="24" customWidth="1"/>
    <col min="15105" max="15105" width="12.7109375" style="24" bestFit="1" customWidth="1"/>
    <col min="15106" max="15110" width="18.5703125" style="24" bestFit="1" customWidth="1"/>
    <col min="15111" max="15360" width="9.140625" style="24" customWidth="1"/>
    <col min="15361" max="15361" width="12.7109375" style="24" bestFit="1" customWidth="1"/>
    <col min="15362" max="15366" width="18.5703125" style="24" bestFit="1" customWidth="1"/>
    <col min="15367" max="15616" width="9.140625" style="24" customWidth="1"/>
    <col min="15617" max="15617" width="12.7109375" style="24" bestFit="1" customWidth="1"/>
    <col min="15618" max="15622" width="18.5703125" style="24" bestFit="1" customWidth="1"/>
    <col min="15623" max="15872" width="9.140625" style="24" customWidth="1"/>
    <col min="15873" max="15873" width="12.7109375" style="24" bestFit="1" customWidth="1"/>
    <col min="15874" max="15878" width="18.5703125" style="24" bestFit="1" customWidth="1"/>
    <col min="15879" max="16128" width="9.140625" style="24" customWidth="1"/>
    <col min="16129" max="16129" width="12.7109375" style="24" bestFit="1" customWidth="1"/>
    <col min="16130" max="16134" width="18.5703125" style="24" bestFit="1" customWidth="1"/>
    <col min="16135" max="16384" width="9.140625" style="24" customWidth="1"/>
  </cols>
  <sheetData>
    <row r="1" spans="1:14" ht="15.75">
      <c r="A1" s="23" t="s">
        <v>32</v>
      </c>
    </row>
    <row r="3" spans="1:14">
      <c r="A3" s="24" t="s">
        <v>33</v>
      </c>
    </row>
    <row r="4" spans="1:14">
      <c r="A4" s="25" t="s">
        <v>34</v>
      </c>
    </row>
    <row r="6" spans="1:14">
      <c r="A6" s="24" t="s">
        <v>63</v>
      </c>
    </row>
    <row r="10" spans="1:14" ht="114.75">
      <c r="A10" s="26" t="s">
        <v>35</v>
      </c>
      <c r="B10" s="27" t="s">
        <v>36</v>
      </c>
      <c r="C10" s="27" t="s">
        <v>37</v>
      </c>
      <c r="D10" s="27" t="s">
        <v>38</v>
      </c>
      <c r="E10" s="27" t="s">
        <v>39</v>
      </c>
      <c r="F10" s="27" t="s">
        <v>40</v>
      </c>
    </row>
    <row r="11" spans="1:14" ht="25.5">
      <c r="A11" s="26" t="s">
        <v>41</v>
      </c>
      <c r="B11" s="28" t="s">
        <v>42</v>
      </c>
      <c r="C11" s="28" t="s">
        <v>42</v>
      </c>
      <c r="D11" s="28" t="s">
        <v>42</v>
      </c>
      <c r="E11" s="28" t="s">
        <v>43</v>
      </c>
      <c r="F11" s="28" t="s">
        <v>43</v>
      </c>
    </row>
    <row r="12" spans="1:14">
      <c r="A12" s="26" t="s">
        <v>44</v>
      </c>
      <c r="B12" s="28" t="s">
        <v>45</v>
      </c>
      <c r="C12" s="28" t="s">
        <v>45</v>
      </c>
      <c r="D12" s="28" t="s">
        <v>45</v>
      </c>
      <c r="E12" s="28" t="s">
        <v>45</v>
      </c>
      <c r="F12" s="28" t="s">
        <v>45</v>
      </c>
    </row>
    <row r="13" spans="1:14">
      <c r="A13" s="26" t="s">
        <v>46</v>
      </c>
      <c r="B13" s="28" t="s">
        <v>47</v>
      </c>
      <c r="C13" s="28" t="s">
        <v>47</v>
      </c>
      <c r="D13" s="28" t="s">
        <v>47</v>
      </c>
      <c r="E13" s="28" t="s">
        <v>47</v>
      </c>
      <c r="F13" s="28" t="s">
        <v>47</v>
      </c>
    </row>
    <row r="14" spans="1:14">
      <c r="A14" s="26" t="s">
        <v>48</v>
      </c>
      <c r="B14" s="28" t="s">
        <v>49</v>
      </c>
      <c r="C14" s="28" t="s">
        <v>49</v>
      </c>
      <c r="D14" s="28" t="s">
        <v>49</v>
      </c>
      <c r="E14" s="28" t="s">
        <v>49</v>
      </c>
      <c r="F14" s="28" t="s">
        <v>49</v>
      </c>
      <c r="J14" s="79" t="s">
        <v>28</v>
      </c>
      <c r="K14" s="79"/>
      <c r="L14" s="80" t="s">
        <v>12</v>
      </c>
      <c r="M14" s="80"/>
      <c r="N14" s="80"/>
    </row>
    <row r="15" spans="1:14">
      <c r="A15" s="26" t="s">
        <v>50</v>
      </c>
      <c r="B15" s="28" t="s">
        <v>51</v>
      </c>
      <c r="C15" s="28" t="s">
        <v>51</v>
      </c>
      <c r="D15" s="28" t="s">
        <v>51</v>
      </c>
      <c r="E15" s="28" t="s">
        <v>51</v>
      </c>
      <c r="F15" s="28" t="s">
        <v>51</v>
      </c>
      <c r="J15" s="21" t="s">
        <v>13</v>
      </c>
      <c r="K15" s="21" t="s">
        <v>14</v>
      </c>
      <c r="L15" s="21" t="s">
        <v>15</v>
      </c>
      <c r="M15" s="21" t="s">
        <v>16</v>
      </c>
      <c r="N15" s="21" t="s">
        <v>17</v>
      </c>
    </row>
    <row r="16" spans="1:14">
      <c r="A16" s="26" t="s">
        <v>52</v>
      </c>
      <c r="B16" s="29"/>
      <c r="C16" s="29"/>
      <c r="D16" s="29"/>
      <c r="E16" s="29"/>
      <c r="F16" s="29"/>
      <c r="J16" s="21" t="s">
        <v>18</v>
      </c>
      <c r="K16" s="21" t="s">
        <v>19</v>
      </c>
      <c r="L16" s="21" t="s">
        <v>20</v>
      </c>
      <c r="M16" s="21" t="s">
        <v>21</v>
      </c>
      <c r="N16" s="21" t="s">
        <v>22</v>
      </c>
    </row>
    <row r="17" spans="1:14" ht="25.5">
      <c r="A17" s="26" t="s">
        <v>53</v>
      </c>
      <c r="B17" s="28" t="s">
        <v>54</v>
      </c>
      <c r="C17" s="28" t="s">
        <v>54</v>
      </c>
      <c r="D17" s="28" t="s">
        <v>54</v>
      </c>
      <c r="E17" s="28" t="s">
        <v>54</v>
      </c>
      <c r="F17" s="28" t="s">
        <v>54</v>
      </c>
      <c r="J17" s="22" t="s">
        <v>23</v>
      </c>
      <c r="K17" s="22" t="s">
        <v>1</v>
      </c>
      <c r="L17" s="22" t="s">
        <v>24</v>
      </c>
      <c r="M17" s="22" t="s">
        <v>25</v>
      </c>
      <c r="N17" s="22" t="s">
        <v>26</v>
      </c>
    </row>
    <row r="18" spans="1:14">
      <c r="A18" s="30" t="s">
        <v>55</v>
      </c>
      <c r="B18" s="31" t="s">
        <v>56</v>
      </c>
      <c r="C18" s="31" t="s">
        <v>57</v>
      </c>
      <c r="D18" s="31" t="s">
        <v>58</v>
      </c>
      <c r="E18" s="31" t="s">
        <v>59</v>
      </c>
      <c r="F18" s="31" t="s">
        <v>60</v>
      </c>
    </row>
    <row r="19" spans="1:14">
      <c r="A19" s="32">
        <v>32874</v>
      </c>
      <c r="B19" s="33">
        <v>99.621399999999994</v>
      </c>
      <c r="C19" s="33">
        <v>95.924700000000001</v>
      </c>
      <c r="D19" s="33">
        <v>100.8826</v>
      </c>
      <c r="E19" s="33">
        <v>94.589399999999998</v>
      </c>
      <c r="F19" s="33">
        <v>90.121700000000004</v>
      </c>
      <c r="G19" s="24">
        <f>+YEAR(A19)</f>
        <v>1990</v>
      </c>
      <c r="I19" s="24">
        <v>1990</v>
      </c>
      <c r="J19" s="45">
        <f>+AVERAGEIF($G$19:$G$340,$I19,D$19:D$340)</f>
        <v>100.00000833333333</v>
      </c>
      <c r="K19" s="45">
        <f>+AVERAGEIF($G$19:$G$340,$I19,E$19:E$340)</f>
        <v>99.999991666666645</v>
      </c>
      <c r="L19" s="45">
        <f>+AVERAGEIF($G$19:$G$340,$I19,C$19:C$340)</f>
        <v>100</v>
      </c>
      <c r="M19" s="45">
        <f>+AVERAGEIF($G$19:$G$340,$I19,F$19:F$340)</f>
        <v>100</v>
      </c>
      <c r="N19" s="45">
        <f>+AVERAGEIF($G$19:$G$340,$I19,B$19:B$340)</f>
        <v>100</v>
      </c>
    </row>
    <row r="20" spans="1:14">
      <c r="A20" s="34">
        <v>32905</v>
      </c>
      <c r="B20" s="33">
        <v>99.165899999999993</v>
      </c>
      <c r="C20" s="33">
        <v>96.882999999999996</v>
      </c>
      <c r="D20" s="33">
        <v>101.2055</v>
      </c>
      <c r="E20" s="33">
        <v>95.642499999999998</v>
      </c>
      <c r="F20" s="33">
        <v>92.162499999999994</v>
      </c>
      <c r="G20" s="24">
        <f t="shared" ref="G20:G83" si="0">+YEAR(A20)</f>
        <v>1990</v>
      </c>
      <c r="I20" s="24">
        <f>+I19+1</f>
        <v>1991</v>
      </c>
      <c r="J20" s="45">
        <f t="shared" ref="J20:J44" si="1">+AVERAGEIF($G$19:$G$340,$I20,D$19:D$340)</f>
        <v>102.60340000000001</v>
      </c>
      <c r="K20" s="45">
        <f t="shared" ref="K20:K44" si="2">+AVERAGEIF($G$19:$G$340,$I20,E$19:E$340)</f>
        <v>107.298475</v>
      </c>
      <c r="L20" s="45">
        <f t="shared" ref="L20:L44" si="3">+AVERAGEIF($G$19:$G$340,$I20,C$19:C$340)</f>
        <v>107.28226666666666</v>
      </c>
      <c r="M20" s="45">
        <f t="shared" ref="M20:M44" si="4">+AVERAGEIF($G$19:$G$340,$I20,F$19:F$340)</f>
        <v>122.66235000000002</v>
      </c>
      <c r="N20" s="45">
        <f t="shared" ref="N20:N44" si="5">+AVERAGEIF($G$19:$G$340,$I20,B$19:B$340)</f>
        <v>91.447866666666656</v>
      </c>
    </row>
    <row r="21" spans="1:14">
      <c r="A21" s="35">
        <v>32933</v>
      </c>
      <c r="B21" s="33">
        <v>97.943100000000001</v>
      </c>
      <c r="C21" s="33">
        <v>97.985900000000001</v>
      </c>
      <c r="D21" s="33">
        <v>102.95699999999999</v>
      </c>
      <c r="E21" s="33">
        <v>96.6892</v>
      </c>
      <c r="F21" s="33">
        <v>93.787199999999999</v>
      </c>
      <c r="G21" s="24">
        <f t="shared" si="0"/>
        <v>1990</v>
      </c>
      <c r="I21" s="24">
        <f t="shared" ref="I21:I43" si="6">+I20+1</f>
        <v>1992</v>
      </c>
      <c r="J21" s="45">
        <f t="shared" si="1"/>
        <v>102.40420000000002</v>
      </c>
      <c r="K21" s="45">
        <f t="shared" si="2"/>
        <v>110.02102499999999</v>
      </c>
      <c r="L21" s="45">
        <f t="shared" si="3"/>
        <v>113.35118333333332</v>
      </c>
      <c r="M21" s="45">
        <f t="shared" si="4"/>
        <v>141.68471666666667</v>
      </c>
      <c r="N21" s="45">
        <f t="shared" si="5"/>
        <v>85.869558333333359</v>
      </c>
    </row>
    <row r="22" spans="1:14">
      <c r="A22" s="36">
        <v>32964</v>
      </c>
      <c r="B22" s="33">
        <v>98.121799999999993</v>
      </c>
      <c r="C22" s="33">
        <v>98.762100000000004</v>
      </c>
      <c r="D22" s="33">
        <v>103.18259999999999</v>
      </c>
      <c r="E22" s="33">
        <v>97.7804</v>
      </c>
      <c r="F22" s="33">
        <v>95.214600000000004</v>
      </c>
      <c r="G22" s="24">
        <f t="shared" si="0"/>
        <v>1990</v>
      </c>
      <c r="I22" s="24">
        <f t="shared" si="6"/>
        <v>1993</v>
      </c>
      <c r="J22" s="45">
        <f t="shared" si="1"/>
        <v>115.33393333333333</v>
      </c>
      <c r="K22" s="45">
        <f t="shared" si="2"/>
        <v>110.75993333333332</v>
      </c>
      <c r="L22" s="45">
        <f t="shared" si="3"/>
        <v>119.10747500000001</v>
      </c>
      <c r="M22" s="45">
        <f t="shared" si="4"/>
        <v>155.50105000000002</v>
      </c>
      <c r="N22" s="45">
        <f t="shared" si="5"/>
        <v>73.537366666666671</v>
      </c>
    </row>
    <row r="23" spans="1:14">
      <c r="A23" s="37">
        <v>32994</v>
      </c>
      <c r="B23" s="33">
        <v>99.131299999999996</v>
      </c>
      <c r="C23" s="33">
        <v>99.287400000000005</v>
      </c>
      <c r="D23" s="33">
        <v>102.02209999999999</v>
      </c>
      <c r="E23" s="33">
        <v>98.854100000000003</v>
      </c>
      <c r="F23" s="33">
        <v>96.876199999999997</v>
      </c>
      <c r="G23" s="24">
        <f t="shared" si="0"/>
        <v>1990</v>
      </c>
      <c r="I23" s="55">
        <f t="shared" si="6"/>
        <v>1994</v>
      </c>
      <c r="J23" s="45">
        <f t="shared" si="1"/>
        <v>118.91950833333334</v>
      </c>
      <c r="K23" s="45">
        <f t="shared" si="2"/>
        <v>119.99990833333335</v>
      </c>
      <c r="L23" s="45">
        <f t="shared" si="3"/>
        <v>125.31974999999998</v>
      </c>
      <c r="M23" s="45">
        <f t="shared" si="4"/>
        <v>166.33295000000001</v>
      </c>
      <c r="N23" s="45">
        <f t="shared" si="5"/>
        <v>75.937616666666671</v>
      </c>
    </row>
    <row r="24" spans="1:14">
      <c r="A24" s="38">
        <v>33025</v>
      </c>
      <c r="B24" s="33">
        <v>97.874600000000001</v>
      </c>
      <c r="C24" s="33">
        <v>99.649100000000004</v>
      </c>
      <c r="D24" s="33">
        <v>102.45910000000001</v>
      </c>
      <c r="E24" s="33">
        <v>99.814099999999996</v>
      </c>
      <c r="F24" s="33">
        <v>99.009900000000002</v>
      </c>
      <c r="G24" s="24">
        <f t="shared" si="0"/>
        <v>1990</v>
      </c>
      <c r="I24" s="24">
        <f t="shared" si="6"/>
        <v>1995</v>
      </c>
      <c r="J24" s="45">
        <f t="shared" si="1"/>
        <v>114.68463333333335</v>
      </c>
      <c r="K24" s="45">
        <f t="shared" si="2"/>
        <v>228.22335833333332</v>
      </c>
      <c r="L24" s="45">
        <f t="shared" si="3"/>
        <v>131.853025</v>
      </c>
      <c r="M24" s="45">
        <f t="shared" si="4"/>
        <v>224.54828333333333</v>
      </c>
      <c r="N24" s="45">
        <f t="shared" si="5"/>
        <v>117.18341666666664</v>
      </c>
    </row>
    <row r="25" spans="1:14">
      <c r="A25" s="39">
        <v>33055</v>
      </c>
      <c r="B25" s="33">
        <v>98.8322</v>
      </c>
      <c r="C25" s="33">
        <v>100.0269</v>
      </c>
      <c r="D25" s="33">
        <v>100.8925</v>
      </c>
      <c r="E25" s="33">
        <v>100.68049999999999</v>
      </c>
      <c r="F25" s="33">
        <v>100.8155</v>
      </c>
      <c r="G25" s="24">
        <f t="shared" si="0"/>
        <v>1990</v>
      </c>
      <c r="I25" s="24">
        <f t="shared" si="6"/>
        <v>1996</v>
      </c>
      <c r="J25" s="45">
        <f t="shared" si="1"/>
        <v>119.673675</v>
      </c>
      <c r="K25" s="45">
        <f t="shared" si="2"/>
        <v>270.19285833333339</v>
      </c>
      <c r="L25" s="45">
        <f t="shared" si="3"/>
        <v>137.51218333333333</v>
      </c>
      <c r="M25" s="45">
        <f t="shared" si="4"/>
        <v>301.74435</v>
      </c>
      <c r="N25" s="45">
        <f t="shared" si="5"/>
        <v>102.994325</v>
      </c>
    </row>
    <row r="26" spans="1:14">
      <c r="A26" s="40">
        <v>33086</v>
      </c>
      <c r="B26" s="33">
        <v>100.5466</v>
      </c>
      <c r="C26" s="33">
        <v>100.8436</v>
      </c>
      <c r="D26" s="33">
        <v>99.168000000000006</v>
      </c>
      <c r="E26" s="33">
        <v>101.5612</v>
      </c>
      <c r="F26" s="33">
        <v>102.5333</v>
      </c>
      <c r="G26" s="24">
        <f t="shared" si="0"/>
        <v>1990</v>
      </c>
      <c r="I26" s="24">
        <f t="shared" si="6"/>
        <v>1997</v>
      </c>
      <c r="J26" s="45">
        <f t="shared" si="1"/>
        <v>128.32409166666665</v>
      </c>
      <c r="K26" s="45">
        <f t="shared" si="2"/>
        <v>281.5352666666667</v>
      </c>
      <c r="L26" s="45">
        <f t="shared" si="3"/>
        <v>142.494125</v>
      </c>
      <c r="M26" s="45">
        <f t="shared" si="4"/>
        <v>363.98101666666668</v>
      </c>
      <c r="N26" s="45">
        <f t="shared" si="5"/>
        <v>85.848308333333321</v>
      </c>
    </row>
    <row r="27" spans="1:14">
      <c r="A27" s="41">
        <v>33117</v>
      </c>
      <c r="B27" s="33">
        <v>101.6566</v>
      </c>
      <c r="C27" s="33">
        <v>101.7621</v>
      </c>
      <c r="D27" s="33">
        <v>98.424499999999995</v>
      </c>
      <c r="E27" s="33">
        <v>102.4319</v>
      </c>
      <c r="F27" s="33">
        <v>103.9948</v>
      </c>
      <c r="G27" s="24">
        <f t="shared" si="0"/>
        <v>1990</v>
      </c>
      <c r="I27" s="24">
        <f t="shared" si="6"/>
        <v>1998</v>
      </c>
      <c r="J27" s="45">
        <f t="shared" si="1"/>
        <v>133.34083333333334</v>
      </c>
      <c r="K27" s="45">
        <f t="shared" si="2"/>
        <v>324.81340833333331</v>
      </c>
      <c r="L27" s="45">
        <f t="shared" si="3"/>
        <v>146.6764</v>
      </c>
      <c r="M27" s="45">
        <f t="shared" si="4"/>
        <v>421.95733333333334</v>
      </c>
      <c r="N27" s="45">
        <f t="shared" si="5"/>
        <v>84.510925</v>
      </c>
    </row>
    <row r="28" spans="1:14">
      <c r="A28" s="42">
        <v>33147</v>
      </c>
      <c r="B28" s="33">
        <v>104.1803</v>
      </c>
      <c r="C28" s="33">
        <v>102.6276</v>
      </c>
      <c r="D28" s="33">
        <v>96.293000000000006</v>
      </c>
      <c r="E28" s="33">
        <v>103.2991</v>
      </c>
      <c r="F28" s="33">
        <v>105.48990000000001</v>
      </c>
      <c r="G28" s="24">
        <f t="shared" si="0"/>
        <v>1990</v>
      </c>
      <c r="I28" s="24">
        <f t="shared" si="6"/>
        <v>1999</v>
      </c>
      <c r="J28" s="45">
        <f t="shared" si="1"/>
        <v>133.66260833333334</v>
      </c>
      <c r="K28" s="45">
        <f t="shared" si="2"/>
        <v>339.91784999999999</v>
      </c>
      <c r="L28" s="45">
        <f t="shared" si="3"/>
        <v>150.25593333333333</v>
      </c>
      <c r="M28" s="45">
        <f t="shared" si="4"/>
        <v>491.941575</v>
      </c>
      <c r="N28" s="45">
        <f t="shared" si="5"/>
        <v>77.651399999999995</v>
      </c>
    </row>
    <row r="29" spans="1:14">
      <c r="A29" s="43">
        <v>33178</v>
      </c>
      <c r="B29" s="33">
        <v>103.2884</v>
      </c>
      <c r="C29" s="33">
        <v>103.00920000000001</v>
      </c>
      <c r="D29" s="33">
        <v>95.696399999999997</v>
      </c>
      <c r="E29" s="33">
        <v>104.0959</v>
      </c>
      <c r="F29" s="33">
        <v>108.2907</v>
      </c>
      <c r="G29" s="24">
        <f t="shared" si="0"/>
        <v>1990</v>
      </c>
      <c r="I29" s="24">
        <f t="shared" si="6"/>
        <v>2000</v>
      </c>
      <c r="J29" s="45">
        <f t="shared" si="1"/>
        <v>140.30079166666667</v>
      </c>
      <c r="K29" s="45">
        <f t="shared" si="2"/>
        <v>336.1859833333333</v>
      </c>
      <c r="L29" s="45">
        <f t="shared" si="3"/>
        <v>154.55835833333333</v>
      </c>
      <c r="M29" s="45">
        <f t="shared" si="4"/>
        <v>538.63450000000012</v>
      </c>
      <c r="N29" s="45">
        <f t="shared" si="5"/>
        <v>68.711541666666662</v>
      </c>
    </row>
    <row r="30" spans="1:14">
      <c r="A30" s="44">
        <v>33208</v>
      </c>
      <c r="B30" s="33">
        <v>99.637799999999999</v>
      </c>
      <c r="C30" s="33">
        <v>103.2384</v>
      </c>
      <c r="D30" s="33">
        <v>96.816800000000001</v>
      </c>
      <c r="E30" s="33">
        <v>104.5616</v>
      </c>
      <c r="F30" s="33">
        <v>111.7037</v>
      </c>
      <c r="G30" s="24">
        <f t="shared" si="0"/>
        <v>1990</v>
      </c>
      <c r="I30" s="24">
        <f t="shared" si="6"/>
        <v>2001</v>
      </c>
      <c r="J30" s="45">
        <f t="shared" si="1"/>
        <v>146.76870833333334</v>
      </c>
      <c r="K30" s="45">
        <f t="shared" si="2"/>
        <v>332.16448333333335</v>
      </c>
      <c r="L30" s="45">
        <f t="shared" si="3"/>
        <v>158.76088333333334</v>
      </c>
      <c r="M30" s="45">
        <f t="shared" si="4"/>
        <v>572.93333333333328</v>
      </c>
      <c r="N30" s="45">
        <f t="shared" si="5"/>
        <v>62.646141666666665</v>
      </c>
    </row>
    <row r="31" spans="1:14">
      <c r="A31" s="32">
        <v>33239</v>
      </c>
      <c r="B31" s="33">
        <v>97.812299999999993</v>
      </c>
      <c r="C31" s="33">
        <v>104.1357</v>
      </c>
      <c r="D31" s="33">
        <v>97.414000000000001</v>
      </c>
      <c r="E31" s="33">
        <v>104.9979</v>
      </c>
      <c r="F31" s="33">
        <v>114.5509</v>
      </c>
      <c r="G31" s="24">
        <f t="shared" si="0"/>
        <v>1991</v>
      </c>
      <c r="I31" s="24">
        <f t="shared" si="6"/>
        <v>2002</v>
      </c>
      <c r="J31" s="45">
        <f t="shared" si="1"/>
        <v>152.10027499999998</v>
      </c>
      <c r="K31" s="45">
        <f t="shared" si="2"/>
        <v>343.31076666666667</v>
      </c>
      <c r="L31" s="45">
        <f t="shared" si="3"/>
        <v>162.59697500000001</v>
      </c>
      <c r="M31" s="45">
        <f t="shared" si="4"/>
        <v>601.75605833333327</v>
      </c>
      <c r="N31" s="45">
        <f t="shared" si="5"/>
        <v>60.922333333333341</v>
      </c>
    </row>
    <row r="32" spans="1:14">
      <c r="A32" s="34">
        <v>33270</v>
      </c>
      <c r="B32" s="33">
        <v>97.706299999999999</v>
      </c>
      <c r="C32" s="33">
        <v>104.83750000000001</v>
      </c>
      <c r="D32" s="33">
        <v>96.878</v>
      </c>
      <c r="E32" s="33">
        <v>105.4182</v>
      </c>
      <c r="F32" s="33">
        <v>116.55070000000001</v>
      </c>
      <c r="G32" s="24">
        <f t="shared" si="0"/>
        <v>1991</v>
      </c>
      <c r="I32" s="24">
        <f t="shared" si="6"/>
        <v>2003</v>
      </c>
      <c r="J32" s="45">
        <f t="shared" si="1"/>
        <v>141.9390416666667</v>
      </c>
      <c r="K32" s="45">
        <f t="shared" si="2"/>
        <v>383.59583333333336</v>
      </c>
      <c r="L32" s="45">
        <f t="shared" si="3"/>
        <v>166.89364166666667</v>
      </c>
      <c r="M32" s="45">
        <f t="shared" si="4"/>
        <v>629.1173083333332</v>
      </c>
      <c r="N32" s="45">
        <f t="shared" si="5"/>
        <v>71.606991666666659</v>
      </c>
    </row>
    <row r="33" spans="1:14">
      <c r="A33" s="35">
        <v>33298</v>
      </c>
      <c r="B33" s="33">
        <v>93.427800000000005</v>
      </c>
      <c r="C33" s="33">
        <v>105.34520000000001</v>
      </c>
      <c r="D33" s="33">
        <v>100.7765</v>
      </c>
      <c r="E33" s="33">
        <v>105.8416</v>
      </c>
      <c r="F33" s="33">
        <v>118.2128</v>
      </c>
      <c r="G33" s="24">
        <f t="shared" si="0"/>
        <v>1991</v>
      </c>
      <c r="I33" s="24">
        <f t="shared" si="6"/>
        <v>2004</v>
      </c>
      <c r="J33" s="45">
        <f t="shared" si="1"/>
        <v>135.22086666666669</v>
      </c>
      <c r="K33" s="45">
        <f t="shared" si="2"/>
        <v>401.26454166666673</v>
      </c>
      <c r="L33" s="45">
        <f t="shared" si="3"/>
        <v>171.14949166666668</v>
      </c>
      <c r="M33" s="45">
        <f t="shared" si="4"/>
        <v>658.61289166666666</v>
      </c>
      <c r="N33" s="45">
        <f t="shared" si="5"/>
        <v>76.989258333333325</v>
      </c>
    </row>
    <row r="34" spans="1:14">
      <c r="A34" s="36">
        <v>33329</v>
      </c>
      <c r="B34" s="33">
        <v>91.320899999999995</v>
      </c>
      <c r="C34" s="33">
        <v>106.1258</v>
      </c>
      <c r="D34" s="33">
        <v>103.20650000000001</v>
      </c>
      <c r="E34" s="33">
        <v>106.2704</v>
      </c>
      <c r="F34" s="33">
        <v>119.4511</v>
      </c>
      <c r="G34" s="24">
        <f t="shared" si="0"/>
        <v>1991</v>
      </c>
      <c r="I34" s="24">
        <f t="shared" si="6"/>
        <v>2005</v>
      </c>
      <c r="J34" s="45">
        <f t="shared" si="1"/>
        <v>135.006575</v>
      </c>
      <c r="K34" s="45">
        <f t="shared" si="2"/>
        <v>387.46682500000003</v>
      </c>
      <c r="L34" s="45">
        <f t="shared" si="3"/>
        <v>175.80072500000003</v>
      </c>
      <c r="M34" s="45">
        <f t="shared" si="4"/>
        <v>684.87876666666671</v>
      </c>
      <c r="N34" s="45">
        <f t="shared" si="5"/>
        <v>73.60455833333333</v>
      </c>
    </row>
    <row r="35" spans="1:14">
      <c r="A35" s="37">
        <v>33359</v>
      </c>
      <c r="B35" s="33">
        <v>90.749499999999998</v>
      </c>
      <c r="C35" s="33">
        <v>106.758</v>
      </c>
      <c r="D35" s="33">
        <v>103.886</v>
      </c>
      <c r="E35" s="33">
        <v>106.7045</v>
      </c>
      <c r="F35" s="33">
        <v>120.61879999999999</v>
      </c>
      <c r="G35" s="24">
        <f t="shared" si="0"/>
        <v>1991</v>
      </c>
      <c r="I35" s="24">
        <f t="shared" si="6"/>
        <v>2006</v>
      </c>
      <c r="J35" s="45">
        <f t="shared" si="1"/>
        <v>135.57449166666666</v>
      </c>
      <c r="K35" s="45">
        <f t="shared" si="2"/>
        <v>387.51481666666672</v>
      </c>
      <c r="L35" s="45">
        <f t="shared" si="3"/>
        <v>180.72523333333334</v>
      </c>
      <c r="M35" s="45">
        <f t="shared" si="4"/>
        <v>709.73618333333332</v>
      </c>
      <c r="N35" s="45">
        <f t="shared" si="5"/>
        <v>72.688800000000001</v>
      </c>
    </row>
    <row r="36" spans="1:14">
      <c r="A36" s="38">
        <v>33390</v>
      </c>
      <c r="B36" s="33">
        <v>88.680899999999994</v>
      </c>
      <c r="C36" s="33">
        <v>107.1207</v>
      </c>
      <c r="D36" s="33">
        <v>105.9919</v>
      </c>
      <c r="E36" s="33">
        <v>107.13930000000001</v>
      </c>
      <c r="F36" s="33">
        <v>121.8845</v>
      </c>
      <c r="G36" s="24">
        <f t="shared" si="0"/>
        <v>1991</v>
      </c>
      <c r="I36" s="24">
        <f t="shared" si="6"/>
        <v>2007</v>
      </c>
      <c r="J36" s="45">
        <f t="shared" si="1"/>
        <v>130.82130833333335</v>
      </c>
      <c r="K36" s="45">
        <f t="shared" si="2"/>
        <v>388.5440999999999</v>
      </c>
      <c r="L36" s="45">
        <f t="shared" si="3"/>
        <v>186.09530833333335</v>
      </c>
      <c r="M36" s="45">
        <f t="shared" si="4"/>
        <v>737.89035000000001</v>
      </c>
      <c r="N36" s="45">
        <f t="shared" si="5"/>
        <v>74.79646666666666</v>
      </c>
    </row>
    <row r="37" spans="1:14">
      <c r="A37" s="39">
        <v>33420</v>
      </c>
      <c r="B37" s="33">
        <v>88.333399999999997</v>
      </c>
      <c r="C37" s="33">
        <v>107.5382</v>
      </c>
      <c r="D37" s="33">
        <v>106.3165</v>
      </c>
      <c r="E37" s="33">
        <v>107.57129999999999</v>
      </c>
      <c r="F37" s="33">
        <v>122.9616</v>
      </c>
      <c r="G37" s="24">
        <f t="shared" si="0"/>
        <v>1991</v>
      </c>
      <c r="I37" s="24">
        <f t="shared" si="6"/>
        <v>2008</v>
      </c>
      <c r="J37" s="45">
        <f t="shared" si="1"/>
        <v>126.75714999999998</v>
      </c>
      <c r="K37" s="45">
        <f t="shared" si="2"/>
        <v>395.70918333333333</v>
      </c>
      <c r="L37" s="45">
        <f t="shared" si="3"/>
        <v>195.01447500000003</v>
      </c>
      <c r="M37" s="45">
        <f t="shared" si="4"/>
        <v>775.70710000000008</v>
      </c>
      <c r="N37" s="45">
        <f t="shared" si="5"/>
        <v>78.153191666666658</v>
      </c>
    </row>
    <row r="38" spans="1:14">
      <c r="A38" s="40">
        <v>33451</v>
      </c>
      <c r="B38" s="33">
        <v>89.138499999999993</v>
      </c>
      <c r="C38" s="33">
        <v>108.0428</v>
      </c>
      <c r="D38" s="33">
        <v>105.5498</v>
      </c>
      <c r="E38" s="33">
        <v>108.0133</v>
      </c>
      <c r="F38" s="33">
        <v>123.81740000000001</v>
      </c>
      <c r="G38" s="24">
        <f t="shared" si="0"/>
        <v>1991</v>
      </c>
      <c r="I38" s="24">
        <f t="shared" si="6"/>
        <v>2009</v>
      </c>
      <c r="J38" s="45">
        <f t="shared" si="1"/>
        <v>131.07963333333336</v>
      </c>
      <c r="K38" s="45">
        <f t="shared" si="2"/>
        <v>480.46202500000004</v>
      </c>
      <c r="L38" s="45">
        <f t="shared" si="3"/>
        <v>197.78568333333337</v>
      </c>
      <c r="M38" s="45">
        <f t="shared" si="4"/>
        <v>816.79906666666682</v>
      </c>
      <c r="N38" s="45">
        <f t="shared" si="5"/>
        <v>88.590475000000012</v>
      </c>
    </row>
    <row r="39" spans="1:14">
      <c r="A39" s="41">
        <v>33482</v>
      </c>
      <c r="B39" s="33">
        <v>90.394099999999995</v>
      </c>
      <c r="C39" s="33">
        <v>108.5819</v>
      </c>
      <c r="D39" s="33">
        <v>103.9871</v>
      </c>
      <c r="E39" s="33">
        <v>108.4481</v>
      </c>
      <c r="F39" s="33">
        <v>125.0508</v>
      </c>
      <c r="G39" s="24">
        <f t="shared" si="0"/>
        <v>1991</v>
      </c>
      <c r="I39" s="24">
        <f t="shared" si="6"/>
        <v>2010</v>
      </c>
      <c r="J39" s="45">
        <f t="shared" si="1"/>
        <v>130.71305833333332</v>
      </c>
      <c r="K39" s="45">
        <f t="shared" si="2"/>
        <v>449.26431666666667</v>
      </c>
      <c r="L39" s="45">
        <f t="shared" si="3"/>
        <v>202.2724916666667</v>
      </c>
      <c r="M39" s="45">
        <f t="shared" si="4"/>
        <v>850.75117499999999</v>
      </c>
      <c r="N39" s="45">
        <f t="shared" si="5"/>
        <v>81.595849999999999</v>
      </c>
    </row>
    <row r="40" spans="1:14">
      <c r="A40" s="42">
        <v>33512</v>
      </c>
      <c r="B40" s="33">
        <v>90.544300000000007</v>
      </c>
      <c r="C40" s="33">
        <v>109.2668</v>
      </c>
      <c r="D40" s="33">
        <v>103.6816</v>
      </c>
      <c r="E40" s="33">
        <v>108.8797</v>
      </c>
      <c r="F40" s="33">
        <v>126.5052</v>
      </c>
      <c r="G40" s="24">
        <f t="shared" si="0"/>
        <v>1991</v>
      </c>
      <c r="I40" s="24">
        <f t="shared" si="6"/>
        <v>2011</v>
      </c>
      <c r="J40" s="45">
        <f t="shared" si="1"/>
        <v>126.40618333333333</v>
      </c>
      <c r="K40" s="45">
        <f t="shared" si="2"/>
        <v>441.70251666666667</v>
      </c>
      <c r="L40" s="45">
        <f t="shared" si="3"/>
        <v>209.04561666666666</v>
      </c>
      <c r="M40" s="45">
        <f t="shared" si="4"/>
        <v>879.73950833333322</v>
      </c>
      <c r="N40" s="45">
        <f t="shared" si="5"/>
        <v>82.84941666666667</v>
      </c>
    </row>
    <row r="41" spans="1:14">
      <c r="A41" s="43">
        <v>33543</v>
      </c>
      <c r="B41" s="33">
        <v>90.031400000000005</v>
      </c>
      <c r="C41" s="33">
        <v>109.7296</v>
      </c>
      <c r="D41" s="33">
        <v>102.4237</v>
      </c>
      <c r="E41" s="33">
        <v>109.145</v>
      </c>
      <c r="F41" s="33">
        <v>129.6464</v>
      </c>
      <c r="G41" s="24">
        <f t="shared" si="0"/>
        <v>1991</v>
      </c>
      <c r="I41" s="24">
        <f t="shared" si="6"/>
        <v>2012</v>
      </c>
      <c r="J41" s="45">
        <f t="shared" si="1"/>
        <v>130.88125833333334</v>
      </c>
      <c r="K41" s="45">
        <f t="shared" si="2"/>
        <v>468.23075833333331</v>
      </c>
      <c r="L41" s="45">
        <f t="shared" si="3"/>
        <v>215.19894166666666</v>
      </c>
      <c r="M41" s="45">
        <f t="shared" si="4"/>
        <v>915.91008333333332</v>
      </c>
      <c r="N41" s="45">
        <f t="shared" si="5"/>
        <v>83.910891666666657</v>
      </c>
    </row>
    <row r="42" spans="1:14">
      <c r="A42" s="44">
        <v>33573</v>
      </c>
      <c r="B42" s="33">
        <v>89.234999999999999</v>
      </c>
      <c r="C42" s="33">
        <v>109.905</v>
      </c>
      <c r="D42" s="33">
        <v>101.1292</v>
      </c>
      <c r="E42" s="33">
        <v>109.1524</v>
      </c>
      <c r="F42" s="33">
        <v>132.69800000000001</v>
      </c>
      <c r="G42" s="24">
        <f t="shared" si="0"/>
        <v>1991</v>
      </c>
      <c r="I42" s="24">
        <f t="shared" si="6"/>
        <v>2013</v>
      </c>
      <c r="J42" s="45">
        <f t="shared" si="1"/>
        <v>136.048125</v>
      </c>
      <c r="K42" s="45">
        <f t="shared" si="2"/>
        <v>454.09912499999996</v>
      </c>
      <c r="L42" s="45">
        <f t="shared" si="3"/>
        <v>221.14390833333331</v>
      </c>
      <c r="M42" s="45">
        <f t="shared" si="4"/>
        <v>950.77317499999981</v>
      </c>
      <c r="N42" s="45">
        <f t="shared" si="5"/>
        <v>77.507024999999985</v>
      </c>
    </row>
    <row r="43" spans="1:14">
      <c r="A43" s="32">
        <v>33604</v>
      </c>
      <c r="B43" s="33">
        <v>88.275800000000004</v>
      </c>
      <c r="C43" s="33">
        <v>110.60769999999999</v>
      </c>
      <c r="D43" s="33">
        <v>100.9958</v>
      </c>
      <c r="E43" s="33">
        <v>109.09699999999999</v>
      </c>
      <c r="F43" s="33">
        <v>135.10980000000001</v>
      </c>
      <c r="G43" s="24">
        <f t="shared" si="0"/>
        <v>1992</v>
      </c>
      <c r="I43" s="24">
        <f t="shared" si="6"/>
        <v>2014</v>
      </c>
      <c r="J43" s="45">
        <f t="shared" si="1"/>
        <v>140.33613333333335</v>
      </c>
      <c r="K43" s="45">
        <f t="shared" si="2"/>
        <v>472.60364166666659</v>
      </c>
      <c r="L43" s="45">
        <f t="shared" si="3"/>
        <v>226.46503333333337</v>
      </c>
      <c r="M43" s="45">
        <f t="shared" si="4"/>
        <v>988.98112499999991</v>
      </c>
      <c r="N43" s="45">
        <f t="shared" si="5"/>
        <v>76.978183333333348</v>
      </c>
    </row>
    <row r="44" spans="1:14">
      <c r="A44" s="34">
        <v>33635</v>
      </c>
      <c r="B44" s="33">
        <v>86.1678</v>
      </c>
      <c r="C44" s="33">
        <v>111.2465</v>
      </c>
      <c r="D44" s="33">
        <v>102.6815</v>
      </c>
      <c r="E44" s="33">
        <v>108.9256</v>
      </c>
      <c r="F44" s="33">
        <v>136.7106</v>
      </c>
      <c r="G44" s="24">
        <f t="shared" si="0"/>
        <v>1992</v>
      </c>
      <c r="I44" s="24">
        <v>2015</v>
      </c>
      <c r="J44" s="45">
        <f t="shared" si="1"/>
        <v>154.91085833333338</v>
      </c>
      <c r="K44" s="45">
        <f t="shared" si="2"/>
        <v>563.47388333333322</v>
      </c>
      <c r="L44" s="45">
        <f t="shared" si="3"/>
        <v>229.45695833333332</v>
      </c>
      <c r="M44" s="45">
        <f t="shared" si="4"/>
        <v>1015.88775</v>
      </c>
      <c r="N44" s="45">
        <f t="shared" si="5"/>
        <v>81.986149999999995</v>
      </c>
    </row>
    <row r="45" spans="1:14">
      <c r="A45" s="35">
        <v>33664</v>
      </c>
      <c r="B45" s="33">
        <v>84.3446</v>
      </c>
      <c r="C45" s="33">
        <v>112.003</v>
      </c>
      <c r="D45" s="33">
        <v>104.6459</v>
      </c>
      <c r="E45" s="33">
        <v>109.0223</v>
      </c>
      <c r="F45" s="33">
        <v>138.1019</v>
      </c>
      <c r="G45" s="24">
        <f t="shared" si="0"/>
        <v>1992</v>
      </c>
      <c r="I45" s="24">
        <v>2016</v>
      </c>
      <c r="J45" s="45">
        <f t="shared" ref="J45" si="7">+AVERAGEIF($G$19:$G$340,$I45,D$19:D$340)</f>
        <v>155.23410000000001</v>
      </c>
      <c r="K45" s="45">
        <f t="shared" ref="K45" si="8">+AVERAGEIF($G$19:$G$340,$I45,E$19:E$340)</f>
        <v>642.2290333333334</v>
      </c>
      <c r="L45" s="45">
        <f t="shared" ref="L45" si="9">+AVERAGEIF($G$19:$G$340,$I45,C$19:C$340)</f>
        <v>232.04065</v>
      </c>
      <c r="M45" s="45">
        <f t="shared" ref="M45" si="10">+AVERAGEIF($G$19:$G$340,$I45,F$19:F$340)</f>
        <v>1037.7568166666667</v>
      </c>
      <c r="N45" s="45">
        <f t="shared" ref="N45" si="11">+AVERAGEIF($G$19:$G$340,$I45,B$19:B$340)</f>
        <v>92.365099999999998</v>
      </c>
    </row>
    <row r="46" spans="1:14">
      <c r="A46" s="36">
        <v>33695</v>
      </c>
      <c r="B46" s="33">
        <v>84.319699999999997</v>
      </c>
      <c r="C46" s="33">
        <v>112.7294</v>
      </c>
      <c r="D46" s="33">
        <v>104.4794</v>
      </c>
      <c r="E46" s="33">
        <v>109.081</v>
      </c>
      <c r="F46" s="33">
        <v>139.333</v>
      </c>
      <c r="G46" s="24">
        <f t="shared" si="0"/>
        <v>1992</v>
      </c>
      <c r="J46" s="56"/>
      <c r="K46" s="56"/>
      <c r="L46" s="56"/>
      <c r="M46" s="56"/>
      <c r="N46" s="56"/>
    </row>
    <row r="47" spans="1:14">
      <c r="A47" s="37">
        <v>33725</v>
      </c>
      <c r="B47" s="33">
        <v>85.713499999999996</v>
      </c>
      <c r="C47" s="33">
        <v>113.0136</v>
      </c>
      <c r="D47" s="33">
        <v>103.3656</v>
      </c>
      <c r="E47" s="33">
        <v>110.1455</v>
      </c>
      <c r="F47" s="33">
        <v>140.2517</v>
      </c>
      <c r="G47" s="24">
        <f t="shared" si="0"/>
        <v>1992</v>
      </c>
      <c r="J47" s="45"/>
      <c r="K47" s="45"/>
      <c r="L47" s="45"/>
      <c r="M47" s="45"/>
      <c r="N47" s="45"/>
    </row>
    <row r="48" spans="1:14">
      <c r="A48" s="38">
        <v>33756</v>
      </c>
      <c r="B48" s="33">
        <v>87.239900000000006</v>
      </c>
      <c r="C48" s="33">
        <v>113.3775</v>
      </c>
      <c r="D48" s="33">
        <v>101.8687</v>
      </c>
      <c r="E48" s="33">
        <v>110.8768</v>
      </c>
      <c r="F48" s="33">
        <v>141.20099999999999</v>
      </c>
      <c r="G48" s="24">
        <f t="shared" si="0"/>
        <v>1992</v>
      </c>
      <c r="I48" s="24">
        <v>2016</v>
      </c>
    </row>
    <row r="49" spans="1:15">
      <c r="A49" s="39">
        <v>33786</v>
      </c>
      <c r="B49" s="33">
        <v>88.537000000000006</v>
      </c>
      <c r="C49" s="33">
        <v>113.5235</v>
      </c>
      <c r="D49" s="33">
        <v>99.810900000000004</v>
      </c>
      <c r="E49" s="33">
        <v>110.806</v>
      </c>
      <c r="F49" s="33">
        <v>142.0925</v>
      </c>
      <c r="G49" s="24">
        <f t="shared" si="0"/>
        <v>1992</v>
      </c>
      <c r="I49" s="24" t="s">
        <v>1</v>
      </c>
      <c r="J49" s="46">
        <f>+D331</f>
        <v>158.2371</v>
      </c>
      <c r="K49" s="46">
        <f>+E331</f>
        <v>639.19510000000002</v>
      </c>
      <c r="L49" s="46">
        <f>+C331</f>
        <v>230.1925</v>
      </c>
      <c r="M49" s="46">
        <f>+F331</f>
        <v>1035.9589000000001</v>
      </c>
      <c r="N49" s="46">
        <f>+B331</f>
        <v>89.5989</v>
      </c>
    </row>
    <row r="50" spans="1:15">
      <c r="A50" s="40">
        <v>33817</v>
      </c>
      <c r="B50" s="33">
        <v>88.193100000000001</v>
      </c>
      <c r="C50" s="33">
        <v>113.9242</v>
      </c>
      <c r="D50" s="33">
        <v>99.131600000000006</v>
      </c>
      <c r="E50" s="33">
        <v>109.9076</v>
      </c>
      <c r="F50" s="33">
        <v>142.96549999999999</v>
      </c>
      <c r="G50" s="24">
        <f t="shared" si="0"/>
        <v>1992</v>
      </c>
      <c r="I50" s="24" t="s">
        <v>2</v>
      </c>
      <c r="J50" s="46">
        <f t="shared" ref="J50:K50" si="12">+D332</f>
        <v>156.5025</v>
      </c>
      <c r="K50" s="46">
        <f t="shared" si="12"/>
        <v>657.17489999999998</v>
      </c>
      <c r="L50" s="46">
        <f t="shared" ref="L50:L51" si="13">+C332</f>
        <v>230.75309999999999</v>
      </c>
      <c r="M50" s="46">
        <f t="shared" ref="M50:M51" si="14">+F332</f>
        <v>1040.4951000000001</v>
      </c>
      <c r="N50" s="46">
        <f t="shared" ref="N50:N51" si="15">+B332</f>
        <v>92.96</v>
      </c>
    </row>
    <row r="51" spans="1:15">
      <c r="A51" s="41">
        <v>33848</v>
      </c>
      <c r="B51" s="33">
        <v>87.300799999999995</v>
      </c>
      <c r="C51" s="33">
        <v>114.4815</v>
      </c>
      <c r="D51" s="33">
        <v>99.6023</v>
      </c>
      <c r="E51" s="33">
        <v>109.72839999999999</v>
      </c>
      <c r="F51" s="33">
        <v>144.20910000000001</v>
      </c>
      <c r="G51" s="24">
        <f t="shared" si="0"/>
        <v>1992</v>
      </c>
      <c r="I51" s="24" t="s">
        <v>3</v>
      </c>
      <c r="J51" s="46">
        <f t="shared" ref="J51:K51" si="16">+D333</f>
        <v>155.76920000000001</v>
      </c>
      <c r="K51" s="46">
        <f t="shared" si="16"/>
        <v>630.67269999999996</v>
      </c>
      <c r="L51" s="46">
        <f t="shared" si="13"/>
        <v>231.7285</v>
      </c>
      <c r="M51" s="46">
        <f t="shared" si="14"/>
        <v>1042.0274999999999</v>
      </c>
      <c r="N51" s="46">
        <f t="shared" si="15"/>
        <v>89.877600000000001</v>
      </c>
    </row>
    <row r="52" spans="1:15">
      <c r="A52" s="42">
        <v>33878</v>
      </c>
      <c r="B52" s="33">
        <v>86.063699999999997</v>
      </c>
      <c r="C52" s="33">
        <v>114.86960000000001</v>
      </c>
      <c r="D52" s="33">
        <v>101.7052</v>
      </c>
      <c r="E52" s="33">
        <v>110.8772</v>
      </c>
      <c r="F52" s="33">
        <v>145.2475</v>
      </c>
      <c r="G52" s="24">
        <f t="shared" si="0"/>
        <v>1992</v>
      </c>
      <c r="I52" s="54" t="s">
        <v>4</v>
      </c>
      <c r="J52" s="46">
        <f t="shared" ref="J52:J53" si="17">+D334</f>
        <v>153.62620000000001</v>
      </c>
      <c r="K52" s="46">
        <f t="shared" ref="K52:K53" si="18">+E334</f>
        <v>621.92989999999998</v>
      </c>
      <c r="L52" s="46">
        <f t="shared" ref="L52:L53" si="19">+C334</f>
        <v>232.41200000000001</v>
      </c>
      <c r="M52" s="46">
        <f t="shared" ref="M52:M53" si="20">+F334</f>
        <v>1038.7275999999999</v>
      </c>
      <c r="N52" s="46">
        <f t="shared" ref="N52:N53" si="21">+B334</f>
        <v>90.419399999999996</v>
      </c>
    </row>
    <row r="53" spans="1:15">
      <c r="A53" s="43">
        <v>33909</v>
      </c>
      <c r="B53" s="33">
        <v>82.853499999999997</v>
      </c>
      <c r="C53" s="33">
        <v>115.1173</v>
      </c>
      <c r="D53" s="33">
        <v>105.0449</v>
      </c>
      <c r="E53" s="33">
        <v>110.9205</v>
      </c>
      <c r="F53" s="33">
        <v>146.45429999999999</v>
      </c>
      <c r="G53" s="24">
        <f t="shared" si="0"/>
        <v>1992</v>
      </c>
      <c r="I53" s="54" t="s">
        <v>3</v>
      </c>
      <c r="J53" s="46">
        <f t="shared" si="17"/>
        <v>153.74039999999999</v>
      </c>
      <c r="K53" s="46">
        <f t="shared" si="18"/>
        <v>641.41719999999998</v>
      </c>
      <c r="L53" s="46">
        <f t="shared" si="19"/>
        <v>233.3065</v>
      </c>
      <c r="M53" s="46">
        <f t="shared" si="20"/>
        <v>1034.0956000000001</v>
      </c>
      <c r="N53" s="46">
        <f t="shared" si="21"/>
        <v>93.960999999999999</v>
      </c>
    </row>
    <row r="54" spans="1:15">
      <c r="A54" s="44">
        <v>33939</v>
      </c>
      <c r="B54" s="33">
        <v>81.425299999999993</v>
      </c>
      <c r="C54" s="33">
        <v>115.32040000000001</v>
      </c>
      <c r="D54" s="33">
        <v>105.51860000000001</v>
      </c>
      <c r="E54" s="33">
        <v>110.8644</v>
      </c>
      <c r="F54" s="33">
        <v>148.53970000000001</v>
      </c>
      <c r="G54" s="24">
        <f t="shared" si="0"/>
        <v>1992</v>
      </c>
      <c r="I54" s="54" t="s">
        <v>5</v>
      </c>
      <c r="J54" s="46">
        <f t="shared" ref="J54" si="22">+D336</f>
        <v>153.5292</v>
      </c>
      <c r="K54" s="46">
        <f t="shared" ref="K54" si="23">+E336</f>
        <v>662.98440000000005</v>
      </c>
      <c r="L54" s="46">
        <f t="shared" ref="L54" si="24">+C336</f>
        <v>233.85130000000001</v>
      </c>
      <c r="M54" s="46">
        <f t="shared" ref="M54" si="25">+F336</f>
        <v>1035.2362000000001</v>
      </c>
      <c r="N54" s="46">
        <f t="shared" ref="N54" si="26">+B336</f>
        <v>97.373699999999999</v>
      </c>
    </row>
    <row r="55" spans="1:15">
      <c r="A55" s="32">
        <v>33970</v>
      </c>
      <c r="B55" s="33">
        <v>79.806299999999993</v>
      </c>
      <c r="C55" s="33">
        <v>116.1835</v>
      </c>
      <c r="D55" s="33">
        <v>106.83969999999999</v>
      </c>
      <c r="E55" s="33">
        <v>110.57389999999999</v>
      </c>
      <c r="F55" s="33">
        <v>150.40289999999999</v>
      </c>
      <c r="G55" s="24">
        <f t="shared" si="0"/>
        <v>1993</v>
      </c>
      <c r="J55" s="46">
        <f>AVERAGE(J49:J54)</f>
        <v>155.23410000000001</v>
      </c>
      <c r="K55" s="46">
        <f t="shared" ref="K55:N55" si="27">AVERAGE(K49:K54)</f>
        <v>642.2290333333334</v>
      </c>
      <c r="L55" s="46">
        <f t="shared" si="27"/>
        <v>232.04065</v>
      </c>
      <c r="M55" s="46">
        <f t="shared" si="27"/>
        <v>1037.7568166666667</v>
      </c>
      <c r="N55" s="46">
        <f t="shared" si="27"/>
        <v>92.365099999999998</v>
      </c>
    </row>
    <row r="56" spans="1:15">
      <c r="A56" s="34">
        <v>34001</v>
      </c>
      <c r="B56" s="33">
        <v>78.842200000000005</v>
      </c>
      <c r="C56" s="33">
        <v>116.8806</v>
      </c>
      <c r="D56" s="33">
        <v>107.52809999999999</v>
      </c>
      <c r="E56" s="33">
        <v>110.17919999999999</v>
      </c>
      <c r="F56" s="33">
        <v>151.6317</v>
      </c>
      <c r="G56" s="24">
        <f t="shared" si="0"/>
        <v>1993</v>
      </c>
      <c r="I56" s="24" t="s">
        <v>61</v>
      </c>
    </row>
    <row r="57" spans="1:15">
      <c r="A57" s="35">
        <v>34029</v>
      </c>
      <c r="B57" s="33">
        <v>74.938199999999995</v>
      </c>
      <c r="C57" s="33">
        <v>117.5399</v>
      </c>
      <c r="D57" s="33">
        <v>113.452</v>
      </c>
      <c r="E57" s="33">
        <v>110.5134</v>
      </c>
      <c r="F57" s="33">
        <v>152.5154</v>
      </c>
      <c r="G57" s="24">
        <f t="shared" si="0"/>
        <v>1993</v>
      </c>
      <c r="I57" s="24">
        <v>1990</v>
      </c>
      <c r="O57" s="47"/>
    </row>
    <row r="58" spans="1:15">
      <c r="A58" s="36">
        <v>34060</v>
      </c>
      <c r="B58" s="33">
        <v>73.360699999999994</v>
      </c>
      <c r="C58" s="33">
        <v>118.30240000000001</v>
      </c>
      <c r="D58" s="33">
        <v>115.497</v>
      </c>
      <c r="E58" s="33">
        <v>110.0583</v>
      </c>
      <c r="F58" s="33">
        <v>153.39490000000001</v>
      </c>
      <c r="G58" s="24">
        <f t="shared" si="0"/>
        <v>1993</v>
      </c>
      <c r="I58" s="24">
        <f t="shared" ref="I58:I83" si="28">+I57+1</f>
        <v>1991</v>
      </c>
      <c r="O58" s="47"/>
    </row>
    <row r="59" spans="1:15">
      <c r="A59" s="37">
        <v>34090</v>
      </c>
      <c r="B59" s="33">
        <v>73.998199999999997</v>
      </c>
      <c r="C59" s="33">
        <v>118.7132</v>
      </c>
      <c r="D59" s="33">
        <v>115.2505</v>
      </c>
      <c r="E59" s="33">
        <v>111.0254</v>
      </c>
      <c r="F59" s="33">
        <v>154.27170000000001</v>
      </c>
      <c r="G59" s="24">
        <f t="shared" si="0"/>
        <v>1993</v>
      </c>
      <c r="I59" s="24">
        <f t="shared" si="28"/>
        <v>1992</v>
      </c>
      <c r="O59" s="47"/>
    </row>
    <row r="60" spans="1:15">
      <c r="A60" s="38">
        <v>34121</v>
      </c>
      <c r="B60" s="33">
        <v>73.271199999999993</v>
      </c>
      <c r="C60" s="33">
        <v>119.02719999999999</v>
      </c>
      <c r="D60" s="33">
        <v>115.99890000000001</v>
      </c>
      <c r="E60" s="33">
        <v>110.9756</v>
      </c>
      <c r="F60" s="33">
        <v>155.137</v>
      </c>
      <c r="G60" s="24">
        <f t="shared" si="0"/>
        <v>1993</v>
      </c>
      <c r="I60" s="24">
        <f t="shared" si="28"/>
        <v>1993</v>
      </c>
      <c r="O60" s="47"/>
    </row>
    <row r="61" spans="1:15">
      <c r="A61" s="39">
        <v>34151</v>
      </c>
      <c r="B61" s="33">
        <v>71.959100000000007</v>
      </c>
      <c r="C61" s="33">
        <v>119.3655</v>
      </c>
      <c r="D61" s="33">
        <v>117.9701</v>
      </c>
      <c r="E61" s="33">
        <v>111.0574</v>
      </c>
      <c r="F61" s="33">
        <v>155.88249999999999</v>
      </c>
      <c r="G61" s="24">
        <f t="shared" si="0"/>
        <v>1993</v>
      </c>
      <c r="I61" s="24">
        <f t="shared" si="28"/>
        <v>1994</v>
      </c>
      <c r="J61" s="45">
        <f>+J23-P462Arriba!C22</f>
        <v>0</v>
      </c>
      <c r="K61" s="45">
        <f>+K23-P462Arriba!D22</f>
        <v>0</v>
      </c>
      <c r="L61" s="45">
        <f>+L23-P462Arriba!E22</f>
        <v>0</v>
      </c>
      <c r="M61" s="45">
        <f>+M23-P462Arriba!F22</f>
        <v>0</v>
      </c>
      <c r="N61" s="45">
        <f>+N23-P462Arriba!G22</f>
        <v>0</v>
      </c>
      <c r="O61" s="47"/>
    </row>
    <row r="62" spans="1:15">
      <c r="A62" s="40">
        <v>34182</v>
      </c>
      <c r="B62" s="33">
        <v>71.723799999999997</v>
      </c>
      <c r="C62" s="33">
        <v>119.8394</v>
      </c>
      <c r="D62" s="33">
        <v>117.77809999999999</v>
      </c>
      <c r="E62" s="33">
        <v>110.66630000000001</v>
      </c>
      <c r="F62" s="33">
        <v>156.71690000000001</v>
      </c>
      <c r="G62" s="24">
        <f t="shared" si="0"/>
        <v>1993</v>
      </c>
      <c r="I62" s="24">
        <f t="shared" si="28"/>
        <v>1995</v>
      </c>
      <c r="J62" s="45">
        <f>+J24-P462Arriba!C24</f>
        <v>0</v>
      </c>
      <c r="K62" s="45">
        <f>+K24-P462Arriba!D24</f>
        <v>0</v>
      </c>
      <c r="L62" s="45">
        <f>+L24-P462Arriba!E24</f>
        <v>0</v>
      </c>
      <c r="M62" s="45">
        <f>+M24-P462Arriba!F24</f>
        <v>0</v>
      </c>
      <c r="N62" s="45">
        <f>+N24-P462Arriba!G24</f>
        <v>0</v>
      </c>
      <c r="O62" s="47"/>
    </row>
    <row r="63" spans="1:15">
      <c r="A63" s="41">
        <v>34213</v>
      </c>
      <c r="B63" s="33">
        <v>72.245099999999994</v>
      </c>
      <c r="C63" s="33">
        <v>120.3313</v>
      </c>
      <c r="D63" s="33">
        <v>116.5488</v>
      </c>
      <c r="E63" s="33">
        <v>110.6699</v>
      </c>
      <c r="F63" s="33">
        <v>157.8775</v>
      </c>
      <c r="G63" s="24">
        <f t="shared" si="0"/>
        <v>1993</v>
      </c>
      <c r="I63" s="24">
        <f t="shared" si="28"/>
        <v>1996</v>
      </c>
      <c r="J63" s="45">
        <f>+J25-P462Arriba!C25</f>
        <v>0</v>
      </c>
      <c r="K63" s="45">
        <f>+K25-P462Arriba!D25</f>
        <v>0</v>
      </c>
      <c r="L63" s="45">
        <f>+L25-P462Arriba!E25</f>
        <v>0</v>
      </c>
      <c r="M63" s="45">
        <f>+M25-P462Arriba!F25</f>
        <v>0</v>
      </c>
      <c r="N63" s="45">
        <f>+N25-P462Arriba!G25</f>
        <v>0</v>
      </c>
      <c r="O63" s="47"/>
    </row>
    <row r="64" spans="1:15">
      <c r="A64" s="42">
        <v>34243</v>
      </c>
      <c r="B64" s="33">
        <v>71.529799999999994</v>
      </c>
      <c r="C64" s="33">
        <v>120.7714</v>
      </c>
      <c r="D64" s="33">
        <v>117.72029999999999</v>
      </c>
      <c r="E64" s="33">
        <v>110.72320000000001</v>
      </c>
      <c r="F64" s="33">
        <v>158.5232</v>
      </c>
      <c r="G64" s="24">
        <f t="shared" si="0"/>
        <v>1993</v>
      </c>
      <c r="I64" s="24">
        <f t="shared" si="28"/>
        <v>1997</v>
      </c>
      <c r="J64" s="45">
        <f>+J26-P462Arriba!C26</f>
        <v>0</v>
      </c>
      <c r="K64" s="45">
        <f>+K26-P462Arriba!D26</f>
        <v>0</v>
      </c>
      <c r="L64" s="45">
        <f>+L26-P462Arriba!E26</f>
        <v>0</v>
      </c>
      <c r="M64" s="45">
        <f>+M26-P462Arriba!F26</f>
        <v>0</v>
      </c>
      <c r="N64" s="45">
        <f>+N26-P462Arriba!G26</f>
        <v>0</v>
      </c>
      <c r="O64" s="47"/>
    </row>
    <row r="65" spans="1:15">
      <c r="A65" s="43">
        <v>34274</v>
      </c>
      <c r="B65" s="33">
        <v>71.267499999999998</v>
      </c>
      <c r="C65" s="33">
        <v>120.9588</v>
      </c>
      <c r="D65" s="33">
        <v>119.37220000000001</v>
      </c>
      <c r="E65" s="33">
        <v>112.1845</v>
      </c>
      <c r="F65" s="33">
        <v>159.22239999999999</v>
      </c>
      <c r="G65" s="24">
        <f t="shared" si="0"/>
        <v>1993</v>
      </c>
      <c r="I65" s="24">
        <f t="shared" si="28"/>
        <v>1998</v>
      </c>
      <c r="J65" s="45">
        <f>+J27-P462Arriba!C27</f>
        <v>0</v>
      </c>
      <c r="K65" s="45">
        <f>+K27-P462Arriba!D27</f>
        <v>0</v>
      </c>
      <c r="L65" s="45">
        <f>+L27-P462Arriba!E27</f>
        <v>0</v>
      </c>
      <c r="M65" s="45">
        <f>+M27-P462Arriba!F27</f>
        <v>0</v>
      </c>
      <c r="N65" s="45">
        <f>+N27-P462Arriba!G27</f>
        <v>0</v>
      </c>
      <c r="O65" s="47"/>
    </row>
    <row r="66" spans="1:15">
      <c r="A66" s="44">
        <v>34304</v>
      </c>
      <c r="B66" s="33">
        <v>69.506299999999996</v>
      </c>
      <c r="C66" s="33">
        <v>121.37649999999999</v>
      </c>
      <c r="D66" s="33">
        <v>120.0515</v>
      </c>
      <c r="E66" s="33">
        <v>110.49209999999999</v>
      </c>
      <c r="F66" s="33">
        <v>160.4365</v>
      </c>
      <c r="G66" s="24">
        <f t="shared" si="0"/>
        <v>1993</v>
      </c>
      <c r="I66" s="24">
        <f t="shared" si="28"/>
        <v>1999</v>
      </c>
      <c r="J66" s="45">
        <f>+J28-P462Arriba!C28</f>
        <v>0</v>
      </c>
      <c r="K66" s="45">
        <f>+K28-P462Arriba!D28</f>
        <v>0</v>
      </c>
      <c r="L66" s="45">
        <f>+L28-P462Arriba!E28</f>
        <v>0</v>
      </c>
      <c r="M66" s="45">
        <f>+M28-P462Arriba!F28</f>
        <v>0</v>
      </c>
      <c r="N66" s="45">
        <f>+N28-P462Arriba!G28</f>
        <v>0</v>
      </c>
      <c r="O66" s="47"/>
    </row>
    <row r="67" spans="1:15">
      <c r="A67" s="32">
        <v>34335</v>
      </c>
      <c r="B67" s="33">
        <v>68.231499999999997</v>
      </c>
      <c r="C67" s="33">
        <v>122.16540000000001</v>
      </c>
      <c r="D67" s="33">
        <v>122.1344</v>
      </c>
      <c r="E67" s="33">
        <v>110.485</v>
      </c>
      <c r="F67" s="33">
        <v>161.68029999999999</v>
      </c>
      <c r="G67" s="24">
        <f t="shared" si="0"/>
        <v>1994</v>
      </c>
      <c r="I67" s="24">
        <f t="shared" si="28"/>
        <v>2000</v>
      </c>
      <c r="J67" s="45">
        <f>+J29-P462Arriba!C30</f>
        <v>0</v>
      </c>
      <c r="K67" s="45">
        <f>+K29-P462Arriba!D30</f>
        <v>0</v>
      </c>
      <c r="L67" s="45">
        <f>+L29-P462Arriba!E30</f>
        <v>0</v>
      </c>
      <c r="M67" s="45">
        <f>+M29-P462Arriba!F30</f>
        <v>0</v>
      </c>
      <c r="N67" s="45">
        <f>+N29-P462Arriba!G30</f>
        <v>0</v>
      </c>
      <c r="O67" s="47"/>
    </row>
    <row r="68" spans="1:15">
      <c r="A68" s="34">
        <v>34366</v>
      </c>
      <c r="B68" s="33">
        <v>68.791499999999999</v>
      </c>
      <c r="C68" s="33">
        <v>122.8672</v>
      </c>
      <c r="D68" s="33">
        <v>121.3687</v>
      </c>
      <c r="E68" s="33">
        <v>110.6272</v>
      </c>
      <c r="F68" s="33">
        <v>162.51179999999999</v>
      </c>
      <c r="G68" s="24">
        <f t="shared" si="0"/>
        <v>1994</v>
      </c>
      <c r="I68" s="24">
        <f t="shared" si="28"/>
        <v>2001</v>
      </c>
      <c r="J68" s="45">
        <f>+J30-P462Arriba!C31</f>
        <v>0</v>
      </c>
      <c r="K68" s="45">
        <f>+K30-P462Arriba!D31</f>
        <v>0</v>
      </c>
      <c r="L68" s="45">
        <f>+L30-P462Arriba!E31</f>
        <v>0</v>
      </c>
      <c r="M68" s="45">
        <f>+M30-P462Arriba!F31</f>
        <v>0</v>
      </c>
      <c r="N68" s="45">
        <f>+N30-P462Arriba!G31</f>
        <v>0</v>
      </c>
      <c r="O68" s="47"/>
    </row>
    <row r="69" spans="1:15">
      <c r="A69" s="35">
        <v>34394</v>
      </c>
      <c r="B69" s="33">
        <v>73.1511</v>
      </c>
      <c r="C69" s="33">
        <v>123.559</v>
      </c>
      <c r="D69" s="33">
        <v>120.5254</v>
      </c>
      <c r="E69" s="33">
        <v>116.76390000000001</v>
      </c>
      <c r="F69" s="33">
        <v>163.34739999999999</v>
      </c>
      <c r="G69" s="24">
        <f t="shared" si="0"/>
        <v>1994</v>
      </c>
      <c r="I69" s="24">
        <f t="shared" si="28"/>
        <v>2002</v>
      </c>
      <c r="J69" s="45">
        <f>+J31-P462Arriba!C32</f>
        <v>0</v>
      </c>
      <c r="K69" s="45">
        <f>+K31-P462Arriba!D32</f>
        <v>0</v>
      </c>
      <c r="L69" s="45">
        <f>+L31-P462Arriba!E32</f>
        <v>0</v>
      </c>
      <c r="M69" s="45">
        <f>+M31-P462Arriba!F32</f>
        <v>0</v>
      </c>
      <c r="N69" s="45">
        <f>+N31-P462Arriba!G32</f>
        <v>0</v>
      </c>
      <c r="O69" s="47"/>
    </row>
    <row r="70" spans="1:15">
      <c r="A70" s="36">
        <v>34425</v>
      </c>
      <c r="B70" s="33">
        <v>74.530100000000004</v>
      </c>
      <c r="C70" s="33">
        <v>124.23950000000001</v>
      </c>
      <c r="D70" s="33">
        <v>120.872</v>
      </c>
      <c r="E70" s="33">
        <v>119.2349</v>
      </c>
      <c r="F70" s="33">
        <v>164.1474</v>
      </c>
      <c r="G70" s="24">
        <f t="shared" si="0"/>
        <v>1994</v>
      </c>
      <c r="I70" s="24">
        <f t="shared" si="28"/>
        <v>2003</v>
      </c>
      <c r="J70" s="45">
        <f>+J32-P462Arriba!C33</f>
        <v>0</v>
      </c>
      <c r="K70" s="45">
        <f>+K32-P462Arriba!D33</f>
        <v>0</v>
      </c>
      <c r="L70" s="45">
        <f>+L32-P462Arriba!E33</f>
        <v>0</v>
      </c>
      <c r="M70" s="45">
        <f>+M32-P462Arriba!F33</f>
        <v>0</v>
      </c>
      <c r="N70" s="45">
        <f>+N32-P462Arriba!G33</f>
        <v>0</v>
      </c>
      <c r="O70" s="47"/>
    </row>
    <row r="71" spans="1:15">
      <c r="A71" s="37">
        <v>34455</v>
      </c>
      <c r="B71" s="33">
        <v>73.992500000000007</v>
      </c>
      <c r="C71" s="33">
        <v>124.7213</v>
      </c>
      <c r="D71" s="33">
        <v>120.1259</v>
      </c>
      <c r="E71" s="33">
        <v>117.75579999999999</v>
      </c>
      <c r="F71" s="33">
        <v>164.94049999999999</v>
      </c>
      <c r="G71" s="24">
        <f t="shared" si="0"/>
        <v>1994</v>
      </c>
      <c r="I71" s="24">
        <f t="shared" si="28"/>
        <v>2004</v>
      </c>
      <c r="J71" s="45">
        <f>+J33-P462Arriba!C34</f>
        <v>0</v>
      </c>
      <c r="K71" s="45">
        <f>+K33-P462Arriba!D34</f>
        <v>0</v>
      </c>
      <c r="L71" s="45">
        <f>+L33-P462Arriba!E34</f>
        <v>0</v>
      </c>
      <c r="M71" s="45">
        <f>+M33-P462Arriba!F34</f>
        <v>0</v>
      </c>
      <c r="N71" s="45">
        <f>+N33-P462Arriba!G34</f>
        <v>0</v>
      </c>
      <c r="O71" s="47"/>
    </row>
    <row r="72" spans="1:15">
      <c r="A72" s="38">
        <v>34486</v>
      </c>
      <c r="B72" s="33">
        <v>75.411000000000001</v>
      </c>
      <c r="C72" s="33">
        <v>125.096</v>
      </c>
      <c r="D72" s="33">
        <v>119.3616</v>
      </c>
      <c r="E72" s="33">
        <v>119.4873</v>
      </c>
      <c r="F72" s="33">
        <v>165.76589999999999</v>
      </c>
      <c r="G72" s="24">
        <f t="shared" si="0"/>
        <v>1994</v>
      </c>
      <c r="I72" s="24">
        <f t="shared" si="28"/>
        <v>2005</v>
      </c>
      <c r="J72" s="45">
        <f>+J34-P462Arriba!C36</f>
        <v>0</v>
      </c>
      <c r="K72" s="45">
        <f>+K34-P462Arriba!D36</f>
        <v>0</v>
      </c>
      <c r="L72" s="45">
        <f>+L34-P462Arriba!E36</f>
        <v>0</v>
      </c>
      <c r="M72" s="45">
        <f>+M34-P462Arriba!F36</f>
        <v>0</v>
      </c>
      <c r="N72" s="45">
        <f>+N34-P462Arriba!G36</f>
        <v>0</v>
      </c>
      <c r="O72" s="47"/>
    </row>
    <row r="73" spans="1:15">
      <c r="A73" s="39">
        <v>34516</v>
      </c>
      <c r="B73" s="33">
        <v>77.532200000000003</v>
      </c>
      <c r="C73" s="33">
        <v>125.4761</v>
      </c>
      <c r="D73" s="33">
        <v>117.32129999999999</v>
      </c>
      <c r="E73" s="33">
        <v>120.9166</v>
      </c>
      <c r="F73" s="33">
        <v>166.501</v>
      </c>
      <c r="G73" s="24">
        <f t="shared" si="0"/>
        <v>1994</v>
      </c>
      <c r="I73" s="24">
        <f t="shared" si="28"/>
        <v>2006</v>
      </c>
      <c r="J73" s="45">
        <f>+J35-P462Arriba!C37</f>
        <v>0</v>
      </c>
      <c r="K73" s="45">
        <f>+K35-P462Arriba!D37</f>
        <v>0</v>
      </c>
      <c r="L73" s="45">
        <f>+L35-P462Arriba!E37</f>
        <v>0</v>
      </c>
      <c r="M73" s="45">
        <f>+M35-P462Arriba!F37</f>
        <v>0</v>
      </c>
      <c r="N73" s="45">
        <f>+N35-P462Arriba!G37</f>
        <v>0</v>
      </c>
      <c r="O73" s="47"/>
    </row>
    <row r="74" spans="1:15">
      <c r="A74" s="40">
        <v>34547</v>
      </c>
      <c r="B74" s="33">
        <v>76.963899999999995</v>
      </c>
      <c r="C74" s="33">
        <v>126.1639</v>
      </c>
      <c r="D74" s="33">
        <v>117.63030000000001</v>
      </c>
      <c r="E74" s="33">
        <v>120.2482</v>
      </c>
      <c r="F74" s="33">
        <v>167.27709999999999</v>
      </c>
      <c r="G74" s="24">
        <f t="shared" si="0"/>
        <v>1994</v>
      </c>
      <c r="I74" s="24">
        <f t="shared" si="28"/>
        <v>2007</v>
      </c>
      <c r="J74" s="45">
        <f>+J36-P462Arriba!C38</f>
        <v>0</v>
      </c>
      <c r="K74" s="45">
        <f>+K36-P462Arriba!D38</f>
        <v>0</v>
      </c>
      <c r="L74" s="45">
        <f>+L36-P462Arriba!E38</f>
        <v>0</v>
      </c>
      <c r="M74" s="45">
        <f>+M36-P462Arriba!F38</f>
        <v>0</v>
      </c>
      <c r="N74" s="45">
        <f>+N36-P462Arriba!G38</f>
        <v>0</v>
      </c>
      <c r="O74" s="47"/>
    </row>
    <row r="75" spans="1:15">
      <c r="A75" s="41">
        <v>34578</v>
      </c>
      <c r="B75" s="33">
        <v>77.669799999999995</v>
      </c>
      <c r="C75" s="33">
        <v>126.797</v>
      </c>
      <c r="D75" s="33">
        <v>116.9276</v>
      </c>
      <c r="E75" s="33">
        <v>120.8775</v>
      </c>
      <c r="F75" s="33">
        <v>168.4667</v>
      </c>
      <c r="G75" s="24">
        <f t="shared" si="0"/>
        <v>1994</v>
      </c>
      <c r="I75" s="24">
        <f t="shared" si="28"/>
        <v>2008</v>
      </c>
      <c r="J75" s="45">
        <f>+J37-P462Arriba!C39</f>
        <v>0</v>
      </c>
      <c r="K75" s="45">
        <f>+K37-P462Arriba!D39</f>
        <v>0</v>
      </c>
      <c r="L75" s="45">
        <f>+L37-P462Arriba!E39</f>
        <v>0</v>
      </c>
      <c r="M75" s="45">
        <f>+M37-P462Arriba!F39</f>
        <v>0</v>
      </c>
      <c r="N75" s="45">
        <f>+N37-P462Arriba!G39</f>
        <v>0</v>
      </c>
      <c r="O75" s="47"/>
    </row>
    <row r="76" spans="1:15">
      <c r="A76" s="42">
        <v>34608</v>
      </c>
      <c r="B76" s="33">
        <v>78.594499999999996</v>
      </c>
      <c r="C76" s="33">
        <v>127.32729999999999</v>
      </c>
      <c r="D76" s="33">
        <v>115.9723</v>
      </c>
      <c r="E76" s="33">
        <v>121.4464</v>
      </c>
      <c r="F76" s="33">
        <v>169.3511</v>
      </c>
      <c r="G76" s="24">
        <f t="shared" si="0"/>
        <v>1994</v>
      </c>
      <c r="I76" s="24">
        <f t="shared" si="28"/>
        <v>2009</v>
      </c>
      <c r="J76" s="45">
        <f>+J38-P462Arriba!C40</f>
        <v>0</v>
      </c>
      <c r="K76" s="45">
        <f>+K38-P462Arriba!D40</f>
        <v>0</v>
      </c>
      <c r="L76" s="45">
        <f>+L38-P462Arriba!E40</f>
        <v>0</v>
      </c>
      <c r="M76" s="45">
        <f>+M38-P462Arriba!F40</f>
        <v>0</v>
      </c>
      <c r="N76" s="45">
        <f>+N38-P462Arriba!G40</f>
        <v>0</v>
      </c>
    </row>
    <row r="77" spans="1:15">
      <c r="A77" s="43">
        <v>34639</v>
      </c>
      <c r="B77" s="33">
        <v>78.500200000000007</v>
      </c>
      <c r="C77" s="33">
        <v>127.5754</v>
      </c>
      <c r="D77" s="33">
        <v>116.62730000000001</v>
      </c>
      <c r="E77" s="33">
        <v>122.39919999999999</v>
      </c>
      <c r="F77" s="33">
        <v>170.25649999999999</v>
      </c>
      <c r="G77" s="24">
        <f t="shared" si="0"/>
        <v>1994</v>
      </c>
      <c r="I77" s="24">
        <f t="shared" si="28"/>
        <v>2010</v>
      </c>
      <c r="J77" s="45">
        <f>+J39-P462Arriba!C42</f>
        <v>0</v>
      </c>
      <c r="K77" s="45">
        <f>+K39-P462Arriba!D42</f>
        <v>0</v>
      </c>
      <c r="L77" s="45">
        <f>+L39-P462Arriba!E42</f>
        <v>0</v>
      </c>
      <c r="M77" s="45">
        <f>+M39-P462Arriba!F42</f>
        <v>0</v>
      </c>
      <c r="N77" s="45">
        <f>+N39-P462Arriba!G42</f>
        <v>0</v>
      </c>
    </row>
    <row r="78" spans="1:15">
      <c r="A78" s="44">
        <v>34669</v>
      </c>
      <c r="B78" s="33">
        <v>87.883099999999999</v>
      </c>
      <c r="C78" s="33">
        <v>127.8489</v>
      </c>
      <c r="D78" s="33">
        <v>118.1673</v>
      </c>
      <c r="E78" s="33">
        <v>139.7569</v>
      </c>
      <c r="F78" s="33">
        <v>171.74969999999999</v>
      </c>
      <c r="G78" s="24">
        <f t="shared" si="0"/>
        <v>1994</v>
      </c>
      <c r="I78" s="24">
        <f t="shared" si="28"/>
        <v>2011</v>
      </c>
      <c r="J78" s="45">
        <f>+J40-P462Arriba!C43</f>
        <v>0</v>
      </c>
      <c r="K78" s="45">
        <f>+K40-P462Arriba!D43</f>
        <v>0</v>
      </c>
      <c r="L78" s="45">
        <f>+L40-P462Arriba!E43</f>
        <v>0</v>
      </c>
      <c r="M78" s="45">
        <f>+M40-P462Arriba!F43</f>
        <v>0</v>
      </c>
      <c r="N78" s="45">
        <f>+N40-P462Arriba!G43</f>
        <v>0</v>
      </c>
    </row>
    <row r="79" spans="1:15">
      <c r="A79" s="32">
        <v>34700</v>
      </c>
      <c r="B79" s="33">
        <v>120.4427</v>
      </c>
      <c r="C79" s="33">
        <v>128.79750000000001</v>
      </c>
      <c r="D79" s="33">
        <v>117.4132</v>
      </c>
      <c r="E79" s="33">
        <v>196.0215</v>
      </c>
      <c r="F79" s="33">
        <v>178.21430000000001</v>
      </c>
      <c r="G79" s="24">
        <f t="shared" si="0"/>
        <v>1995</v>
      </c>
      <c r="I79" s="24">
        <f t="shared" si="28"/>
        <v>2012</v>
      </c>
      <c r="J79" s="45">
        <f>+J41-P462Arriba!C44</f>
        <v>0</v>
      </c>
      <c r="K79" s="45">
        <f>+K41-P462Arriba!D44</f>
        <v>0</v>
      </c>
      <c r="L79" s="45">
        <f>+L41-P462Arriba!E44</f>
        <v>0</v>
      </c>
      <c r="M79" s="45">
        <f>+M41-P462Arriba!F44</f>
        <v>0</v>
      </c>
      <c r="N79" s="45">
        <f>+N41-P462Arriba!G44</f>
        <v>0</v>
      </c>
    </row>
    <row r="80" spans="1:15">
      <c r="A80" s="34">
        <v>34731</v>
      </c>
      <c r="B80" s="33">
        <v>120.623</v>
      </c>
      <c r="C80" s="33">
        <v>129.60560000000001</v>
      </c>
      <c r="D80" s="33">
        <v>116.7094</v>
      </c>
      <c r="E80" s="33">
        <v>202.1404</v>
      </c>
      <c r="F80" s="33">
        <v>185.76750000000001</v>
      </c>
      <c r="G80" s="24">
        <f t="shared" si="0"/>
        <v>1995</v>
      </c>
      <c r="I80" s="24">
        <f t="shared" si="28"/>
        <v>2013</v>
      </c>
      <c r="J80" s="45">
        <f>+J42-P462Arriba!C45</f>
        <v>0</v>
      </c>
      <c r="K80" s="45">
        <f>+K42-P462Arriba!D45</f>
        <v>0</v>
      </c>
      <c r="L80" s="45">
        <f>+L42-P462Arriba!E45</f>
        <v>0</v>
      </c>
      <c r="M80" s="45">
        <f>+M42-P462Arriba!F45</f>
        <v>0</v>
      </c>
      <c r="N80" s="45">
        <f>+N42-P462Arriba!G45</f>
        <v>0</v>
      </c>
    </row>
    <row r="81" spans="1:14">
      <c r="A81" s="35">
        <v>34759</v>
      </c>
      <c r="B81" s="33">
        <v>138.227</v>
      </c>
      <c r="C81" s="33">
        <v>130.25880000000001</v>
      </c>
      <c r="D81" s="33">
        <v>113.943</v>
      </c>
      <c r="E81" s="33">
        <v>238.28139999999999</v>
      </c>
      <c r="F81" s="33">
        <v>196.71870000000001</v>
      </c>
      <c r="G81" s="24">
        <f t="shared" si="0"/>
        <v>1995</v>
      </c>
      <c r="I81" s="24">
        <f t="shared" si="28"/>
        <v>2014</v>
      </c>
      <c r="J81" s="45">
        <f>+J43-P462Arriba!C46</f>
        <v>0</v>
      </c>
      <c r="K81" s="45">
        <f>+K43-P462Arriba!D46</f>
        <v>0</v>
      </c>
      <c r="L81" s="45">
        <f>+L43-P462Arriba!E46</f>
        <v>0</v>
      </c>
      <c r="M81" s="45">
        <f>+M43-P462Arriba!F46</f>
        <v>0</v>
      </c>
      <c r="N81" s="45">
        <f>+N43-P462Arriba!G46</f>
        <v>0</v>
      </c>
    </row>
    <row r="82" spans="1:14">
      <c r="A82" s="36">
        <v>34790</v>
      </c>
      <c r="B82" s="33">
        <v>123.3385</v>
      </c>
      <c r="C82" s="33">
        <v>131.0385</v>
      </c>
      <c r="D82" s="33">
        <v>111.8387</v>
      </c>
      <c r="E82" s="33">
        <v>223.97790000000001</v>
      </c>
      <c r="F82" s="33">
        <v>212.3939</v>
      </c>
      <c r="G82" s="24">
        <f t="shared" si="0"/>
        <v>1995</v>
      </c>
      <c r="I82" s="24">
        <f t="shared" si="28"/>
        <v>2015</v>
      </c>
      <c r="J82" s="45">
        <f>+J44-P462Arriba!C48</f>
        <v>0</v>
      </c>
      <c r="K82" s="45">
        <f>+K44-P462Arriba!D48</f>
        <v>0</v>
      </c>
      <c r="L82" s="45">
        <f>+L44-P462Arriba!E48</f>
        <v>0</v>
      </c>
      <c r="M82" s="45">
        <f>+M44-P462Arriba!F48</f>
        <v>0</v>
      </c>
      <c r="N82" s="45">
        <f>+N44-P462Arriba!G48</f>
        <v>0</v>
      </c>
    </row>
    <row r="83" spans="1:14">
      <c r="A83" s="37">
        <v>34820</v>
      </c>
      <c r="B83" s="33">
        <v>112.0501</v>
      </c>
      <c r="C83" s="33">
        <v>131.7355</v>
      </c>
      <c r="D83" s="33">
        <v>112.4423</v>
      </c>
      <c r="E83" s="33">
        <v>211.99959999999999</v>
      </c>
      <c r="F83" s="33">
        <v>221.27109999999999</v>
      </c>
      <c r="G83" s="24">
        <f t="shared" si="0"/>
        <v>1995</v>
      </c>
      <c r="I83" s="24">
        <f t="shared" si="28"/>
        <v>2016</v>
      </c>
      <c r="J83" s="45">
        <f>+J45-P462Arriba!C49</f>
        <v>0</v>
      </c>
      <c r="K83" s="45">
        <f>+K45-P462Arriba!D49</f>
        <v>0</v>
      </c>
      <c r="L83" s="45">
        <f>+L45-P462Arriba!E49</f>
        <v>0</v>
      </c>
      <c r="M83" s="45">
        <f>+M45-P462Arriba!F49</f>
        <v>0</v>
      </c>
      <c r="N83" s="45">
        <f>+N45-P462Arriba!G49</f>
        <v>0</v>
      </c>
    </row>
    <row r="84" spans="1:14">
      <c r="A84" s="38">
        <v>34851</v>
      </c>
      <c r="B84" s="33">
        <v>113.983</v>
      </c>
      <c r="C84" s="33">
        <v>132.03319999999999</v>
      </c>
      <c r="D84" s="33">
        <v>112.06870000000001</v>
      </c>
      <c r="E84" s="33">
        <v>221.26150000000001</v>
      </c>
      <c r="F84" s="33">
        <v>228.2936</v>
      </c>
      <c r="G84" s="24">
        <f t="shared" ref="G84:G147" si="29">+YEAR(A84)</f>
        <v>1995</v>
      </c>
    </row>
    <row r="85" spans="1:14">
      <c r="A85" s="39">
        <v>34881</v>
      </c>
      <c r="B85" s="33">
        <v>110.11709999999999</v>
      </c>
      <c r="C85" s="33">
        <v>132.0676</v>
      </c>
      <c r="D85" s="33">
        <v>112.18380000000001</v>
      </c>
      <c r="E85" s="33">
        <v>218.28210000000001</v>
      </c>
      <c r="F85" s="33">
        <v>232.94759999999999</v>
      </c>
      <c r="G85" s="24">
        <f t="shared" si="29"/>
        <v>1995</v>
      </c>
    </row>
    <row r="86" spans="1:14">
      <c r="A86" s="40">
        <v>34912</v>
      </c>
      <c r="B86" s="33">
        <v>107.1369</v>
      </c>
      <c r="C86" s="33">
        <v>132.54859999999999</v>
      </c>
      <c r="D86" s="33">
        <v>114.791</v>
      </c>
      <c r="E86" s="33">
        <v>220.1131</v>
      </c>
      <c r="F86" s="33">
        <v>236.8116</v>
      </c>
      <c r="G86" s="24">
        <f t="shared" si="29"/>
        <v>1995</v>
      </c>
    </row>
    <row r="87" spans="1:14">
      <c r="A87" s="41">
        <v>34943</v>
      </c>
      <c r="B87" s="33">
        <v>105.8031</v>
      </c>
      <c r="C87" s="33">
        <v>133.18549999999999</v>
      </c>
      <c r="D87" s="33">
        <v>116.4924</v>
      </c>
      <c r="E87" s="33">
        <v>224.08099999999999</v>
      </c>
      <c r="F87" s="33">
        <v>241.71010000000001</v>
      </c>
      <c r="G87" s="24">
        <f t="shared" si="29"/>
        <v>1995</v>
      </c>
    </row>
    <row r="88" spans="1:14">
      <c r="A88" s="42">
        <v>34973</v>
      </c>
      <c r="B88" s="33">
        <v>111.0339</v>
      </c>
      <c r="C88" s="33">
        <v>133.42339999999999</v>
      </c>
      <c r="D88" s="33">
        <v>115.67910000000001</v>
      </c>
      <c r="E88" s="33">
        <v>237.8974</v>
      </c>
      <c r="F88" s="33">
        <v>246.68340000000001</v>
      </c>
      <c r="G88" s="24">
        <f t="shared" si="29"/>
        <v>1995</v>
      </c>
    </row>
    <row r="89" spans="1:14">
      <c r="A89" s="43">
        <v>35004</v>
      </c>
      <c r="B89" s="33">
        <v>123.9573</v>
      </c>
      <c r="C89" s="33">
        <v>133.61859999999999</v>
      </c>
      <c r="D89" s="33">
        <v>115.91370000000001</v>
      </c>
      <c r="E89" s="33">
        <v>272.28910000000002</v>
      </c>
      <c r="F89" s="33">
        <v>252.7662</v>
      </c>
      <c r="G89" s="24">
        <f t="shared" si="29"/>
        <v>1995</v>
      </c>
    </row>
    <row r="90" spans="1:14">
      <c r="A90" s="44">
        <v>35034</v>
      </c>
      <c r="B90" s="33">
        <v>119.4884</v>
      </c>
      <c r="C90" s="33">
        <v>133.92349999999999</v>
      </c>
      <c r="D90" s="33">
        <v>116.7403</v>
      </c>
      <c r="E90" s="33">
        <v>272.33530000000002</v>
      </c>
      <c r="F90" s="33">
        <v>261.00139999999999</v>
      </c>
      <c r="G90" s="24">
        <f t="shared" si="29"/>
        <v>1995</v>
      </c>
    </row>
    <row r="91" spans="1:14">
      <c r="A91" s="32">
        <v>35065</v>
      </c>
      <c r="B91" s="33">
        <v>112.4954</v>
      </c>
      <c r="C91" s="33">
        <v>134.7671</v>
      </c>
      <c r="D91" s="33">
        <v>118.0125</v>
      </c>
      <c r="E91" s="33">
        <v>266.8279</v>
      </c>
      <c r="F91" s="33">
        <v>270.38420000000002</v>
      </c>
      <c r="G91" s="24">
        <f t="shared" si="29"/>
        <v>1996</v>
      </c>
    </row>
    <row r="92" spans="1:14">
      <c r="A92" s="34">
        <v>35096</v>
      </c>
      <c r="B92" s="33">
        <v>110.17610000000001</v>
      </c>
      <c r="C92" s="33">
        <v>135.37520000000001</v>
      </c>
      <c r="D92" s="33">
        <v>118.2704</v>
      </c>
      <c r="E92" s="33">
        <v>266.8066</v>
      </c>
      <c r="F92" s="33">
        <v>276.69490000000002</v>
      </c>
      <c r="G92" s="24">
        <f t="shared" si="29"/>
        <v>1996</v>
      </c>
    </row>
    <row r="93" spans="1:14">
      <c r="A93" s="35">
        <v>35125</v>
      </c>
      <c r="B93" s="33">
        <v>109.2316</v>
      </c>
      <c r="C93" s="33">
        <v>136.06559999999999</v>
      </c>
      <c r="D93" s="33">
        <v>118.4038</v>
      </c>
      <c r="E93" s="33">
        <v>269.27409999999998</v>
      </c>
      <c r="F93" s="33">
        <v>282.786</v>
      </c>
      <c r="G93" s="24">
        <f t="shared" si="29"/>
        <v>1996</v>
      </c>
    </row>
    <row r="94" spans="1:14">
      <c r="A94" s="36">
        <v>35156</v>
      </c>
      <c r="B94" s="33">
        <v>104.58450000000001</v>
      </c>
      <c r="C94" s="33">
        <v>136.9528</v>
      </c>
      <c r="D94" s="33">
        <v>119.39579999999999</v>
      </c>
      <c r="E94" s="33">
        <v>265.63690000000003</v>
      </c>
      <c r="F94" s="33">
        <v>290.82490000000001</v>
      </c>
      <c r="G94" s="24">
        <f t="shared" si="29"/>
        <v>1996</v>
      </c>
    </row>
    <row r="95" spans="1:14">
      <c r="A95" s="37">
        <v>35186</v>
      </c>
      <c r="B95" s="33">
        <v>102.05670000000001</v>
      </c>
      <c r="C95" s="33">
        <v>137.41489999999999</v>
      </c>
      <c r="D95" s="33">
        <v>119.97450000000001</v>
      </c>
      <c r="E95" s="33">
        <v>264.32850000000002</v>
      </c>
      <c r="F95" s="33">
        <v>296.1259</v>
      </c>
      <c r="G95" s="24">
        <f t="shared" si="29"/>
        <v>1996</v>
      </c>
    </row>
    <row r="96" spans="1:14">
      <c r="A96" s="38">
        <v>35217</v>
      </c>
      <c r="B96" s="33">
        <v>101.76090000000001</v>
      </c>
      <c r="C96" s="33">
        <v>137.54329999999999</v>
      </c>
      <c r="D96" s="33">
        <v>120.2274</v>
      </c>
      <c r="E96" s="33">
        <v>268.16829999999999</v>
      </c>
      <c r="F96" s="33">
        <v>300.9479</v>
      </c>
      <c r="G96" s="24">
        <f t="shared" si="29"/>
        <v>1996</v>
      </c>
    </row>
    <row r="97" spans="1:7">
      <c r="A97" s="39">
        <v>35247</v>
      </c>
      <c r="B97" s="33">
        <v>101.87430000000001</v>
      </c>
      <c r="C97" s="33">
        <v>137.72810000000001</v>
      </c>
      <c r="D97" s="33">
        <v>119.83329999999999</v>
      </c>
      <c r="E97" s="33">
        <v>271.02690000000001</v>
      </c>
      <c r="F97" s="33">
        <v>305.226</v>
      </c>
      <c r="G97" s="24">
        <f t="shared" si="29"/>
        <v>1996</v>
      </c>
    </row>
    <row r="98" spans="1:7">
      <c r="A98" s="40">
        <v>35278</v>
      </c>
      <c r="B98" s="33">
        <v>99.816599999999994</v>
      </c>
      <c r="C98" s="33">
        <v>138.05109999999999</v>
      </c>
      <c r="D98" s="33">
        <v>119.2557</v>
      </c>
      <c r="E98" s="33">
        <v>267.15859999999998</v>
      </c>
      <c r="F98" s="33">
        <v>309.28280000000001</v>
      </c>
      <c r="G98" s="24">
        <f t="shared" si="29"/>
        <v>1996</v>
      </c>
    </row>
    <row r="99" spans="1:7">
      <c r="A99" s="41">
        <v>35309</v>
      </c>
      <c r="B99" s="33">
        <v>98.36</v>
      </c>
      <c r="C99" s="33">
        <v>138.58160000000001</v>
      </c>
      <c r="D99" s="33">
        <v>120.06189999999999</v>
      </c>
      <c r="E99" s="33">
        <v>268.24650000000003</v>
      </c>
      <c r="F99" s="33">
        <v>314.22789999999998</v>
      </c>
      <c r="G99" s="24">
        <f t="shared" si="29"/>
        <v>1996</v>
      </c>
    </row>
    <row r="100" spans="1:7">
      <c r="A100" s="42">
        <v>35339</v>
      </c>
      <c r="B100" s="33">
        <v>98.604500000000002</v>
      </c>
      <c r="C100" s="33">
        <v>138.98179999999999</v>
      </c>
      <c r="D100" s="33">
        <v>120.8369</v>
      </c>
      <c r="E100" s="33">
        <v>273.23840000000001</v>
      </c>
      <c r="F100" s="33">
        <v>318.14999999999998</v>
      </c>
      <c r="G100" s="24">
        <f t="shared" si="29"/>
        <v>1996</v>
      </c>
    </row>
    <row r="101" spans="1:7">
      <c r="A101" s="43">
        <v>35370</v>
      </c>
      <c r="B101" s="33">
        <v>100.72069999999999</v>
      </c>
      <c r="C101" s="33">
        <v>139.16669999999999</v>
      </c>
      <c r="D101" s="33">
        <v>120.2375</v>
      </c>
      <c r="E101" s="33">
        <v>281.55099999999999</v>
      </c>
      <c r="F101" s="33">
        <v>322.97039999999998</v>
      </c>
      <c r="G101" s="24">
        <f t="shared" si="29"/>
        <v>1996</v>
      </c>
    </row>
    <row r="102" spans="1:7">
      <c r="A102" s="44">
        <v>35400</v>
      </c>
      <c r="B102" s="33">
        <v>96.250600000000006</v>
      </c>
      <c r="C102" s="33">
        <v>139.518</v>
      </c>
      <c r="D102" s="33">
        <v>121.5744</v>
      </c>
      <c r="E102" s="33">
        <v>280.05059999999997</v>
      </c>
      <c r="F102" s="33">
        <v>333.31130000000002</v>
      </c>
      <c r="G102" s="24">
        <f t="shared" si="29"/>
        <v>1996</v>
      </c>
    </row>
    <row r="103" spans="1:7">
      <c r="A103" s="32">
        <v>35431</v>
      </c>
      <c r="B103" s="33">
        <v>92.1464</v>
      </c>
      <c r="C103" s="33">
        <v>140.18799999999999</v>
      </c>
      <c r="D103" s="33">
        <v>123.661</v>
      </c>
      <c r="E103" s="33">
        <v>278.38659999999999</v>
      </c>
      <c r="F103" s="33">
        <v>341.88240000000002</v>
      </c>
      <c r="G103" s="24">
        <f t="shared" si="29"/>
        <v>1997</v>
      </c>
    </row>
    <row r="104" spans="1:7">
      <c r="A104" s="34">
        <v>35462</v>
      </c>
      <c r="B104" s="33">
        <v>88.384</v>
      </c>
      <c r="C104" s="33">
        <v>140.67189999999999</v>
      </c>
      <c r="D104" s="33">
        <v>126.626</v>
      </c>
      <c r="E104" s="33">
        <v>277.06049999999999</v>
      </c>
      <c r="F104" s="33">
        <v>347.62759999999997</v>
      </c>
      <c r="G104" s="24">
        <f t="shared" si="29"/>
        <v>1997</v>
      </c>
    </row>
    <row r="105" spans="1:7">
      <c r="A105" s="35">
        <v>35490</v>
      </c>
      <c r="B105" s="33">
        <v>88.862499999999997</v>
      </c>
      <c r="C105" s="33">
        <v>141.0489</v>
      </c>
      <c r="D105" s="33">
        <v>127.45359999999999</v>
      </c>
      <c r="E105" s="33">
        <v>283.11180000000002</v>
      </c>
      <c r="F105" s="33">
        <v>351.95389999999998</v>
      </c>
      <c r="G105" s="24">
        <f t="shared" si="29"/>
        <v>1997</v>
      </c>
    </row>
    <row r="106" spans="1:7">
      <c r="A106" s="36">
        <v>35521</v>
      </c>
      <c r="B106" s="33">
        <v>87.295500000000004</v>
      </c>
      <c r="C106" s="33">
        <v>141.9195</v>
      </c>
      <c r="D106" s="33">
        <v>128.1885</v>
      </c>
      <c r="E106" s="33">
        <v>281.01049999999998</v>
      </c>
      <c r="F106" s="33">
        <v>355.75630000000001</v>
      </c>
      <c r="G106" s="24">
        <f t="shared" si="29"/>
        <v>1997</v>
      </c>
    </row>
    <row r="107" spans="1:7">
      <c r="A107" s="37">
        <v>35551</v>
      </c>
      <c r="B107" s="33">
        <v>87.572599999999994</v>
      </c>
      <c r="C107" s="33">
        <v>142.2295</v>
      </c>
      <c r="D107" s="33">
        <v>126.93600000000001</v>
      </c>
      <c r="E107" s="33">
        <v>281.08159999999998</v>
      </c>
      <c r="F107" s="33">
        <v>359.00310000000002</v>
      </c>
      <c r="G107" s="24">
        <f t="shared" si="29"/>
        <v>1997</v>
      </c>
    </row>
    <row r="108" spans="1:7">
      <c r="A108" s="38">
        <v>35582</v>
      </c>
      <c r="B108" s="33">
        <v>87.565299999999993</v>
      </c>
      <c r="C108" s="33">
        <v>142.45650000000001</v>
      </c>
      <c r="D108" s="33">
        <v>126.6814</v>
      </c>
      <c r="E108" s="33">
        <v>282.53230000000002</v>
      </c>
      <c r="F108" s="33">
        <v>362.1884</v>
      </c>
      <c r="G108" s="24">
        <f t="shared" si="29"/>
        <v>1997</v>
      </c>
    </row>
    <row r="109" spans="1:7">
      <c r="A109" s="39">
        <v>35612</v>
      </c>
      <c r="B109" s="33">
        <v>85.177199999999999</v>
      </c>
      <c r="C109" s="33">
        <v>142.64009999999999</v>
      </c>
      <c r="D109" s="33">
        <v>128.28559999999999</v>
      </c>
      <c r="E109" s="33">
        <v>280.37060000000002</v>
      </c>
      <c r="F109" s="33">
        <v>365.34370000000001</v>
      </c>
      <c r="G109" s="24">
        <f t="shared" si="29"/>
        <v>1997</v>
      </c>
    </row>
    <row r="110" spans="1:7">
      <c r="A110" s="40">
        <v>35643</v>
      </c>
      <c r="B110" s="33">
        <v>82.211500000000001</v>
      </c>
      <c r="C110" s="33">
        <v>143.11940000000001</v>
      </c>
      <c r="D110" s="33">
        <v>130.48490000000001</v>
      </c>
      <c r="E110" s="33">
        <v>276.7654</v>
      </c>
      <c r="F110" s="33">
        <v>368.59219999999999</v>
      </c>
      <c r="G110" s="24">
        <f t="shared" si="29"/>
        <v>1997</v>
      </c>
    </row>
    <row r="111" spans="1:7">
      <c r="A111" s="41">
        <v>35674</v>
      </c>
      <c r="B111" s="33">
        <v>81.738</v>
      </c>
      <c r="C111" s="33">
        <v>143.60839999999999</v>
      </c>
      <c r="D111" s="33">
        <v>129.98400000000001</v>
      </c>
      <c r="E111" s="33">
        <v>276.584</v>
      </c>
      <c r="F111" s="33">
        <v>373.18299999999999</v>
      </c>
      <c r="G111" s="24">
        <f t="shared" si="29"/>
        <v>1997</v>
      </c>
    </row>
    <row r="112" spans="1:7">
      <c r="A112" s="42">
        <v>35704</v>
      </c>
      <c r="B112" s="33">
        <v>82.021900000000002</v>
      </c>
      <c r="C112" s="33">
        <v>143.92230000000001</v>
      </c>
      <c r="D112" s="33">
        <v>129.321</v>
      </c>
      <c r="E112" s="33">
        <v>277.72890000000001</v>
      </c>
      <c r="F112" s="33">
        <v>376.1653</v>
      </c>
      <c r="G112" s="24">
        <f t="shared" si="29"/>
        <v>1997</v>
      </c>
    </row>
    <row r="113" spans="1:7">
      <c r="A113" s="43">
        <v>35735</v>
      </c>
      <c r="B113" s="33">
        <v>85.788700000000006</v>
      </c>
      <c r="C113" s="33">
        <v>143.94370000000001</v>
      </c>
      <c r="D113" s="33">
        <v>129.68729999999999</v>
      </c>
      <c r="E113" s="33">
        <v>294.52120000000002</v>
      </c>
      <c r="F113" s="33">
        <v>380.37349999999998</v>
      </c>
      <c r="G113" s="24">
        <f t="shared" si="29"/>
        <v>1997</v>
      </c>
    </row>
    <row r="114" spans="1:7">
      <c r="A114" s="44">
        <v>35765</v>
      </c>
      <c r="B114" s="33">
        <v>81.4161</v>
      </c>
      <c r="C114" s="33">
        <v>144.18129999999999</v>
      </c>
      <c r="D114" s="33">
        <v>132.57980000000001</v>
      </c>
      <c r="E114" s="33">
        <v>289.26979999999998</v>
      </c>
      <c r="F114" s="33">
        <v>385.70280000000002</v>
      </c>
      <c r="G114" s="24">
        <f t="shared" si="29"/>
        <v>1997</v>
      </c>
    </row>
    <row r="115" spans="1:7">
      <c r="A115" s="32">
        <v>35796</v>
      </c>
      <c r="B115" s="33">
        <v>79.396900000000002</v>
      </c>
      <c r="C115" s="33">
        <v>144.76740000000001</v>
      </c>
      <c r="D115" s="33">
        <v>134.3168</v>
      </c>
      <c r="E115" s="33">
        <v>290.83420000000001</v>
      </c>
      <c r="F115" s="33">
        <v>394.09429999999998</v>
      </c>
      <c r="G115" s="24">
        <f t="shared" si="29"/>
        <v>1998</v>
      </c>
    </row>
    <row r="116" spans="1:7">
      <c r="A116" s="34">
        <v>35827</v>
      </c>
      <c r="B116" s="33">
        <v>81.768699999999995</v>
      </c>
      <c r="C116" s="33">
        <v>145.2336</v>
      </c>
      <c r="D116" s="33">
        <v>133.5164</v>
      </c>
      <c r="E116" s="33">
        <v>301.96269999999998</v>
      </c>
      <c r="F116" s="33">
        <v>400.99380000000002</v>
      </c>
      <c r="G116" s="24">
        <f t="shared" si="29"/>
        <v>1998</v>
      </c>
    </row>
    <row r="117" spans="1:7">
      <c r="A117" s="35">
        <v>35855</v>
      </c>
      <c r="B117" s="33">
        <v>81.497200000000007</v>
      </c>
      <c r="C117" s="33">
        <v>145.614</v>
      </c>
      <c r="D117" s="33">
        <v>133.94030000000001</v>
      </c>
      <c r="E117" s="33">
        <v>304.66480000000001</v>
      </c>
      <c r="F117" s="33">
        <v>405.69110000000001</v>
      </c>
      <c r="G117" s="24">
        <f t="shared" si="29"/>
        <v>1998</v>
      </c>
    </row>
    <row r="118" spans="1:7">
      <c r="A118" s="36">
        <v>35886</v>
      </c>
      <c r="B118" s="33">
        <v>80.266199999999998</v>
      </c>
      <c r="C118" s="33">
        <v>146.1473</v>
      </c>
      <c r="D118" s="33">
        <v>134.1336</v>
      </c>
      <c r="E118" s="33">
        <v>302.21159999999998</v>
      </c>
      <c r="F118" s="33">
        <v>409.48680000000002</v>
      </c>
      <c r="G118" s="24">
        <f t="shared" si="29"/>
        <v>1998</v>
      </c>
    </row>
    <row r="119" spans="1:7">
      <c r="A119" s="37">
        <v>35916</v>
      </c>
      <c r="B119" s="33">
        <v>80.484099999999998</v>
      </c>
      <c r="C119" s="33">
        <v>146.5455</v>
      </c>
      <c r="D119" s="33">
        <v>134.0393</v>
      </c>
      <c r="E119" s="33">
        <v>304.38040000000001</v>
      </c>
      <c r="F119" s="33">
        <v>412.74860000000001</v>
      </c>
      <c r="G119" s="24">
        <f t="shared" si="29"/>
        <v>1998</v>
      </c>
    </row>
    <row r="120" spans="1:7">
      <c r="A120" s="38">
        <v>35947</v>
      </c>
      <c r="B120" s="33">
        <v>81.744600000000005</v>
      </c>
      <c r="C120" s="33">
        <v>146.65700000000001</v>
      </c>
      <c r="D120" s="33">
        <v>135.6164</v>
      </c>
      <c r="E120" s="33">
        <v>316.25549999999998</v>
      </c>
      <c r="F120" s="33">
        <v>417.62709999999998</v>
      </c>
      <c r="G120" s="24">
        <f t="shared" si="29"/>
        <v>1998</v>
      </c>
    </row>
    <row r="121" spans="1:7">
      <c r="A121" s="39">
        <v>35977</v>
      </c>
      <c r="B121" s="33">
        <v>80.9024</v>
      </c>
      <c r="C121" s="33">
        <v>146.75810000000001</v>
      </c>
      <c r="D121" s="33">
        <v>135.95349999999999</v>
      </c>
      <c r="E121" s="33">
        <v>316.57549999999998</v>
      </c>
      <c r="F121" s="33">
        <v>421.65410000000003</v>
      </c>
      <c r="G121" s="24">
        <f t="shared" si="29"/>
        <v>1998</v>
      </c>
    </row>
    <row r="122" spans="1:7">
      <c r="A122" s="40">
        <v>36008</v>
      </c>
      <c r="B122" s="33">
        <v>82.990200000000002</v>
      </c>
      <c r="C122" s="33">
        <v>146.96969999999999</v>
      </c>
      <c r="D122" s="33">
        <v>136.71080000000001</v>
      </c>
      <c r="E122" s="33">
        <v>329.21859999999998</v>
      </c>
      <c r="F122" s="33">
        <v>425.70760000000001</v>
      </c>
      <c r="G122" s="24">
        <f t="shared" si="29"/>
        <v>1998</v>
      </c>
    </row>
    <row r="123" spans="1:7">
      <c r="A123" s="41">
        <v>36039</v>
      </c>
      <c r="B123" s="33">
        <v>92.932000000000002</v>
      </c>
      <c r="C123" s="33">
        <v>147.4419</v>
      </c>
      <c r="D123" s="33">
        <v>132.96369999999999</v>
      </c>
      <c r="E123" s="33">
        <v>363.20139999999998</v>
      </c>
      <c r="F123" s="33">
        <v>432.6121</v>
      </c>
      <c r="G123" s="24">
        <f t="shared" si="29"/>
        <v>1998</v>
      </c>
    </row>
    <row r="124" spans="1:7">
      <c r="A124" s="42">
        <v>36069</v>
      </c>
      <c r="B124" s="33">
        <v>93.973799999999997</v>
      </c>
      <c r="C124" s="33">
        <v>147.90880000000001</v>
      </c>
      <c r="D124" s="33">
        <v>129.23939999999999</v>
      </c>
      <c r="E124" s="33">
        <v>360.9572</v>
      </c>
      <c r="F124" s="33">
        <v>438.81130000000002</v>
      </c>
      <c r="G124" s="24">
        <f t="shared" si="29"/>
        <v>1998</v>
      </c>
    </row>
    <row r="125" spans="1:7">
      <c r="A125" s="43">
        <v>36100</v>
      </c>
      <c r="B125" s="33">
        <v>90.217200000000005</v>
      </c>
      <c r="C125" s="33">
        <v>148.01939999999999</v>
      </c>
      <c r="D125" s="33">
        <v>130.22710000000001</v>
      </c>
      <c r="E125" s="33">
        <v>355.09679999999997</v>
      </c>
      <c r="F125" s="33">
        <v>446.58240000000001</v>
      </c>
      <c r="G125" s="24">
        <f t="shared" si="29"/>
        <v>1998</v>
      </c>
    </row>
    <row r="126" spans="1:7">
      <c r="A126" s="44">
        <v>36130</v>
      </c>
      <c r="B126" s="33">
        <v>87.957800000000006</v>
      </c>
      <c r="C126" s="33">
        <v>148.05410000000001</v>
      </c>
      <c r="D126" s="33">
        <v>129.43270000000001</v>
      </c>
      <c r="E126" s="33">
        <v>352.40219999999999</v>
      </c>
      <c r="F126" s="33">
        <v>457.47879999999998</v>
      </c>
      <c r="G126" s="24">
        <f t="shared" si="29"/>
        <v>1998</v>
      </c>
    </row>
    <row r="127" spans="1:7">
      <c r="A127" s="32">
        <v>36161</v>
      </c>
      <c r="B127" s="33">
        <v>87.714399999999998</v>
      </c>
      <c r="C127" s="33">
        <v>148.30029999999999</v>
      </c>
      <c r="D127" s="33">
        <v>129.3476</v>
      </c>
      <c r="E127" s="33">
        <v>359.47</v>
      </c>
      <c r="F127" s="33">
        <v>469.03140000000002</v>
      </c>
      <c r="G127" s="24">
        <f t="shared" si="29"/>
        <v>1999</v>
      </c>
    </row>
    <row r="128" spans="1:7">
      <c r="A128" s="34">
        <v>36192</v>
      </c>
      <c r="B128" s="33">
        <v>84.373900000000006</v>
      </c>
      <c r="C128" s="33">
        <v>148.50370000000001</v>
      </c>
      <c r="D128" s="33">
        <v>131.6138</v>
      </c>
      <c r="E128" s="33">
        <v>356.07740000000001</v>
      </c>
      <c r="F128" s="33">
        <v>475.3347</v>
      </c>
      <c r="G128" s="24">
        <f t="shared" si="29"/>
        <v>1999</v>
      </c>
    </row>
    <row r="129" spans="1:7">
      <c r="A129" s="35">
        <v>36220</v>
      </c>
      <c r="B129" s="33">
        <v>80.533500000000004</v>
      </c>
      <c r="C129" s="33">
        <v>148.99080000000001</v>
      </c>
      <c r="D129" s="33">
        <v>133.70760000000001</v>
      </c>
      <c r="E129" s="33">
        <v>347.3424</v>
      </c>
      <c r="F129" s="33">
        <v>479.75080000000003</v>
      </c>
      <c r="G129" s="24">
        <f t="shared" si="29"/>
        <v>1999</v>
      </c>
    </row>
    <row r="130" spans="1:7">
      <c r="A130" s="36">
        <v>36251</v>
      </c>
      <c r="B130" s="33">
        <v>77.231999999999999</v>
      </c>
      <c r="C130" s="33">
        <v>149.9401</v>
      </c>
      <c r="D130" s="33">
        <v>134.43450000000001</v>
      </c>
      <c r="E130" s="33">
        <v>335.84910000000002</v>
      </c>
      <c r="F130" s="33">
        <v>484.15370000000001</v>
      </c>
      <c r="G130" s="24">
        <f t="shared" si="29"/>
        <v>1999</v>
      </c>
    </row>
    <row r="131" spans="1:7">
      <c r="A131" s="37">
        <v>36281</v>
      </c>
      <c r="B131" s="33">
        <v>75.763599999999997</v>
      </c>
      <c r="C131" s="33">
        <v>150.0849</v>
      </c>
      <c r="D131" s="33">
        <v>135.14250000000001</v>
      </c>
      <c r="E131" s="33">
        <v>332.87150000000003</v>
      </c>
      <c r="F131" s="33">
        <v>487.06619999999998</v>
      </c>
      <c r="G131" s="24">
        <f t="shared" si="29"/>
        <v>1999</v>
      </c>
    </row>
    <row r="132" spans="1:7">
      <c r="A132" s="38">
        <v>36312</v>
      </c>
      <c r="B132" s="33">
        <v>76.192300000000003</v>
      </c>
      <c r="C132" s="33">
        <v>150.12379999999999</v>
      </c>
      <c r="D132" s="33">
        <v>136.09989999999999</v>
      </c>
      <c r="E132" s="33">
        <v>339.25029999999998</v>
      </c>
      <c r="F132" s="33">
        <v>490.26639999999998</v>
      </c>
      <c r="G132" s="24">
        <f t="shared" si="29"/>
        <v>1999</v>
      </c>
    </row>
    <row r="133" spans="1:7">
      <c r="A133" s="39">
        <v>36342</v>
      </c>
      <c r="B133" s="33">
        <v>74.262600000000006</v>
      </c>
      <c r="C133" s="33">
        <v>150.25239999999999</v>
      </c>
      <c r="D133" s="33">
        <v>136.2963</v>
      </c>
      <c r="E133" s="33">
        <v>333.0403</v>
      </c>
      <c r="F133" s="33">
        <v>493.50659999999999</v>
      </c>
      <c r="G133" s="24">
        <f t="shared" si="29"/>
        <v>1999</v>
      </c>
    </row>
    <row r="134" spans="1:7">
      <c r="A134" s="40">
        <v>36373</v>
      </c>
      <c r="B134" s="33">
        <v>75.527500000000003</v>
      </c>
      <c r="C134" s="33">
        <v>150.649</v>
      </c>
      <c r="D134" s="33">
        <v>134.05760000000001</v>
      </c>
      <c r="E134" s="33">
        <v>334.14179999999999</v>
      </c>
      <c r="F134" s="33">
        <v>496.28429999999997</v>
      </c>
      <c r="G134" s="24">
        <f t="shared" si="29"/>
        <v>1999</v>
      </c>
    </row>
    <row r="135" spans="1:7">
      <c r="A135" s="41">
        <v>36404</v>
      </c>
      <c r="B135" s="33">
        <v>75.0197</v>
      </c>
      <c r="C135" s="33">
        <v>151.21960000000001</v>
      </c>
      <c r="D135" s="33">
        <v>133.3545</v>
      </c>
      <c r="E135" s="33">
        <v>332.08640000000003</v>
      </c>
      <c r="F135" s="33">
        <v>501.0797</v>
      </c>
      <c r="G135" s="24">
        <f t="shared" si="29"/>
        <v>1999</v>
      </c>
    </row>
    <row r="136" spans="1:7">
      <c r="A136" s="42">
        <v>36434</v>
      </c>
      <c r="B136" s="33">
        <v>77.007400000000004</v>
      </c>
      <c r="C136" s="33">
        <v>151.57579999999999</v>
      </c>
      <c r="D136" s="33">
        <v>132.1696</v>
      </c>
      <c r="E136" s="33">
        <v>339.19869999999997</v>
      </c>
      <c r="F136" s="33">
        <v>504.25330000000002</v>
      </c>
      <c r="G136" s="24">
        <f t="shared" si="29"/>
        <v>1999</v>
      </c>
    </row>
    <row r="137" spans="1:7">
      <c r="A137" s="43">
        <v>36465</v>
      </c>
      <c r="B137" s="33">
        <v>74.5702</v>
      </c>
      <c r="C137" s="33">
        <v>151.57230000000001</v>
      </c>
      <c r="D137" s="33">
        <v>133.58439999999999</v>
      </c>
      <c r="E137" s="33">
        <v>334.93860000000001</v>
      </c>
      <c r="F137" s="33">
        <v>508.73770000000002</v>
      </c>
      <c r="G137" s="24">
        <f t="shared" si="29"/>
        <v>1999</v>
      </c>
    </row>
    <row r="138" spans="1:7">
      <c r="A138" s="44">
        <v>36495</v>
      </c>
      <c r="B138" s="33">
        <v>73.619699999999995</v>
      </c>
      <c r="C138" s="33">
        <v>151.85849999999999</v>
      </c>
      <c r="D138" s="33">
        <v>134.143</v>
      </c>
      <c r="E138" s="33">
        <v>334.74770000000001</v>
      </c>
      <c r="F138" s="33">
        <v>513.83410000000003</v>
      </c>
      <c r="G138" s="24">
        <f t="shared" si="29"/>
        <v>1999</v>
      </c>
    </row>
    <row r="139" spans="1:7">
      <c r="A139" s="32">
        <v>36526</v>
      </c>
      <c r="B139" s="33">
        <v>73.225499999999997</v>
      </c>
      <c r="C139" s="33">
        <v>152.34630000000001</v>
      </c>
      <c r="D139" s="33">
        <v>134.416</v>
      </c>
      <c r="E139" s="33">
        <v>337.02980000000002</v>
      </c>
      <c r="F139" s="33">
        <v>520.73360000000002</v>
      </c>
      <c r="G139" s="24">
        <f t="shared" si="29"/>
        <v>2000</v>
      </c>
    </row>
    <row r="140" spans="1:7">
      <c r="A140" s="34">
        <v>36557</v>
      </c>
      <c r="B140" s="33">
        <v>71.302700000000002</v>
      </c>
      <c r="C140" s="33">
        <v>152.87520000000001</v>
      </c>
      <c r="D140" s="33">
        <v>136.81389999999999</v>
      </c>
      <c r="E140" s="33">
        <v>335.83159999999998</v>
      </c>
      <c r="F140" s="33">
        <v>525.35270000000003</v>
      </c>
      <c r="G140" s="24">
        <f t="shared" si="29"/>
        <v>2000</v>
      </c>
    </row>
    <row r="141" spans="1:7">
      <c r="A141" s="35">
        <v>36586</v>
      </c>
      <c r="B141" s="33">
        <v>69.874700000000004</v>
      </c>
      <c r="C141" s="33">
        <v>153.59299999999999</v>
      </c>
      <c r="D141" s="33">
        <v>137.28149999999999</v>
      </c>
      <c r="E141" s="33">
        <v>330.50909999999999</v>
      </c>
      <c r="F141" s="33">
        <v>528.26520000000005</v>
      </c>
      <c r="G141" s="24">
        <f t="shared" si="29"/>
        <v>2000</v>
      </c>
    </row>
    <row r="142" spans="1:7">
      <c r="A142" s="36">
        <v>36617</v>
      </c>
      <c r="B142" s="33">
        <v>69.883099999999999</v>
      </c>
      <c r="C142" s="33">
        <v>153.86279999999999</v>
      </c>
      <c r="D142" s="33">
        <v>137.8886</v>
      </c>
      <c r="E142" s="33">
        <v>333.31439999999998</v>
      </c>
      <c r="F142" s="33">
        <v>531.27080000000001</v>
      </c>
      <c r="G142" s="24">
        <f t="shared" si="29"/>
        <v>2000</v>
      </c>
    </row>
    <row r="143" spans="1:7">
      <c r="A143" s="37">
        <v>36647</v>
      </c>
      <c r="B143" s="33">
        <v>69.147099999999995</v>
      </c>
      <c r="C143" s="33">
        <v>154.0805</v>
      </c>
      <c r="D143" s="33">
        <v>141.01070000000001</v>
      </c>
      <c r="E143" s="33">
        <v>338.05380000000002</v>
      </c>
      <c r="F143" s="33">
        <v>533.2568</v>
      </c>
      <c r="G143" s="24">
        <f t="shared" si="29"/>
        <v>2000</v>
      </c>
    </row>
    <row r="144" spans="1:7">
      <c r="A144" s="38">
        <v>36678</v>
      </c>
      <c r="B144" s="33">
        <v>72.310900000000004</v>
      </c>
      <c r="C144" s="33">
        <v>154.5719</v>
      </c>
      <c r="D144" s="33">
        <v>138.5718</v>
      </c>
      <c r="E144" s="33">
        <v>348.35379999999998</v>
      </c>
      <c r="F144" s="33">
        <v>536.41549999999995</v>
      </c>
      <c r="G144" s="24">
        <f t="shared" si="29"/>
        <v>2000</v>
      </c>
    </row>
    <row r="145" spans="1:7">
      <c r="A145" s="39">
        <v>36708</v>
      </c>
      <c r="B145" s="33">
        <v>69.2577</v>
      </c>
      <c r="C145" s="33">
        <v>154.74600000000001</v>
      </c>
      <c r="D145" s="33">
        <v>139.43610000000001</v>
      </c>
      <c r="E145" s="33">
        <v>336.65649999999999</v>
      </c>
      <c r="F145" s="33">
        <v>538.50789999999995</v>
      </c>
      <c r="G145" s="24">
        <f t="shared" si="29"/>
        <v>2000</v>
      </c>
    </row>
    <row r="146" spans="1:7">
      <c r="A146" s="40">
        <v>36739</v>
      </c>
      <c r="B146" s="33">
        <v>66.687700000000007</v>
      </c>
      <c r="C146" s="33">
        <v>154.96190000000001</v>
      </c>
      <c r="D146" s="33">
        <v>141.41370000000001</v>
      </c>
      <c r="E146" s="33">
        <v>330.10739999999998</v>
      </c>
      <c r="F146" s="33">
        <v>541.46699999999998</v>
      </c>
      <c r="G146" s="24">
        <f t="shared" si="29"/>
        <v>2000</v>
      </c>
    </row>
    <row r="147" spans="1:7">
      <c r="A147" s="41">
        <v>36770</v>
      </c>
      <c r="B147" s="33">
        <v>65.987499999999997</v>
      </c>
      <c r="C147" s="33">
        <v>155.6422</v>
      </c>
      <c r="D147" s="33">
        <v>143.22649999999999</v>
      </c>
      <c r="E147" s="33">
        <v>331.78910000000002</v>
      </c>
      <c r="F147" s="33">
        <v>545.42240000000004</v>
      </c>
      <c r="G147" s="24">
        <f t="shared" si="29"/>
        <v>2000</v>
      </c>
    </row>
    <row r="148" spans="1:7">
      <c r="A148" s="42">
        <v>36800</v>
      </c>
      <c r="B148" s="33">
        <v>66.248999999999995</v>
      </c>
      <c r="C148" s="33">
        <v>155.81379999999999</v>
      </c>
      <c r="D148" s="33">
        <v>144.67349999999999</v>
      </c>
      <c r="E148" s="33">
        <v>338.41289999999998</v>
      </c>
      <c r="F148" s="33">
        <v>549.17819999999995</v>
      </c>
      <c r="G148" s="24">
        <f t="shared" ref="G148:G211" si="30">+YEAR(A148)</f>
        <v>2000</v>
      </c>
    </row>
    <row r="149" spans="1:7">
      <c r="A149" s="43">
        <v>36831</v>
      </c>
      <c r="B149" s="33">
        <v>65.586799999999997</v>
      </c>
      <c r="C149" s="33">
        <v>156.0044</v>
      </c>
      <c r="D149" s="33">
        <v>145.06800000000001</v>
      </c>
      <c r="E149" s="33">
        <v>338.40219999999999</v>
      </c>
      <c r="F149" s="33">
        <v>553.87379999999996</v>
      </c>
      <c r="G149" s="24">
        <f t="shared" si="30"/>
        <v>2000</v>
      </c>
    </row>
    <row r="150" spans="1:7">
      <c r="A150" s="44">
        <v>36861</v>
      </c>
      <c r="B150" s="33">
        <v>65.025800000000004</v>
      </c>
      <c r="C150" s="33">
        <v>156.20230000000001</v>
      </c>
      <c r="D150" s="33">
        <v>143.8092</v>
      </c>
      <c r="E150" s="33">
        <v>335.77120000000002</v>
      </c>
      <c r="F150" s="33">
        <v>559.87009999999998</v>
      </c>
      <c r="G150" s="24">
        <f t="shared" si="30"/>
        <v>2000</v>
      </c>
    </row>
    <row r="151" spans="1:7">
      <c r="A151" s="32">
        <v>36892</v>
      </c>
      <c r="B151" s="33">
        <v>67.769099999999995</v>
      </c>
      <c r="C151" s="33">
        <v>156.72730000000001</v>
      </c>
      <c r="D151" s="33">
        <v>142.4442</v>
      </c>
      <c r="E151" s="33">
        <v>347.36900000000003</v>
      </c>
      <c r="F151" s="33">
        <v>562.97389999999996</v>
      </c>
      <c r="G151" s="24">
        <f t="shared" si="30"/>
        <v>2001</v>
      </c>
    </row>
    <row r="152" spans="1:7">
      <c r="A152" s="34">
        <v>36923</v>
      </c>
      <c r="B152" s="33">
        <v>67.092600000000004</v>
      </c>
      <c r="C152" s="33">
        <v>157.1611</v>
      </c>
      <c r="D152" s="33">
        <v>143.37819999999999</v>
      </c>
      <c r="E152" s="33">
        <v>344.9726</v>
      </c>
      <c r="F152" s="33">
        <v>562.60130000000004</v>
      </c>
      <c r="G152" s="24">
        <f t="shared" si="30"/>
        <v>2001</v>
      </c>
    </row>
    <row r="153" spans="1:7">
      <c r="A153" s="35">
        <v>36951</v>
      </c>
      <c r="B153" s="33">
        <v>65.293700000000001</v>
      </c>
      <c r="C153" s="33">
        <v>157.58250000000001</v>
      </c>
      <c r="D153" s="33">
        <v>145.51499999999999</v>
      </c>
      <c r="E153" s="33">
        <v>341.9683</v>
      </c>
      <c r="F153" s="33">
        <v>566.16579999999999</v>
      </c>
      <c r="G153" s="24">
        <f t="shared" si="30"/>
        <v>2001</v>
      </c>
    </row>
    <row r="154" spans="1:7">
      <c r="A154" s="36">
        <v>36982</v>
      </c>
      <c r="B154" s="33">
        <v>62.706499999999998</v>
      </c>
      <c r="C154" s="33">
        <v>158.44839999999999</v>
      </c>
      <c r="D154" s="33">
        <v>147.3724</v>
      </c>
      <c r="E154" s="33">
        <v>332.46109999999999</v>
      </c>
      <c r="F154" s="33">
        <v>569.02170000000001</v>
      </c>
      <c r="G154" s="24">
        <f t="shared" si="30"/>
        <v>2001</v>
      </c>
    </row>
    <row r="155" spans="1:7">
      <c r="A155" s="37">
        <v>37012</v>
      </c>
      <c r="B155" s="33">
        <v>61.247</v>
      </c>
      <c r="C155" s="33">
        <v>159.09</v>
      </c>
      <c r="D155" s="33">
        <v>147.8492</v>
      </c>
      <c r="E155" s="33">
        <v>325.20440000000002</v>
      </c>
      <c r="F155" s="33">
        <v>570.32740000000001</v>
      </c>
      <c r="G155" s="24">
        <f t="shared" si="30"/>
        <v>2001</v>
      </c>
    </row>
    <row r="156" spans="1:7">
      <c r="A156" s="38">
        <v>37043</v>
      </c>
      <c r="B156" s="33">
        <v>60.2577</v>
      </c>
      <c r="C156" s="33">
        <v>159.26410000000001</v>
      </c>
      <c r="D156" s="33">
        <v>149.2491</v>
      </c>
      <c r="E156" s="33">
        <v>323.39120000000003</v>
      </c>
      <c r="F156" s="33">
        <v>571.67639999999994</v>
      </c>
      <c r="G156" s="24">
        <f t="shared" si="30"/>
        <v>2001</v>
      </c>
    </row>
    <row r="157" spans="1:7">
      <c r="A157" s="39">
        <v>37073</v>
      </c>
      <c r="B157" s="33">
        <v>60.684199999999997</v>
      </c>
      <c r="C157" s="33">
        <v>159.13570000000001</v>
      </c>
      <c r="D157" s="33">
        <v>149.45089999999999</v>
      </c>
      <c r="E157" s="33">
        <v>325.5351</v>
      </c>
      <c r="F157" s="33">
        <v>570.19100000000003</v>
      </c>
      <c r="G157" s="24">
        <f t="shared" si="30"/>
        <v>2001</v>
      </c>
    </row>
    <row r="158" spans="1:7">
      <c r="A158" s="40">
        <v>37104</v>
      </c>
      <c r="B158" s="33">
        <v>61.334200000000003</v>
      </c>
      <c r="C158" s="33">
        <v>159.37190000000001</v>
      </c>
      <c r="D158" s="33">
        <v>146.75120000000001</v>
      </c>
      <c r="E158" s="33">
        <v>324.5111</v>
      </c>
      <c r="F158" s="33">
        <v>573.5693</v>
      </c>
      <c r="G158" s="24">
        <f t="shared" si="30"/>
        <v>2001</v>
      </c>
    </row>
    <row r="159" spans="1:7">
      <c r="A159" s="41">
        <v>37135</v>
      </c>
      <c r="B159" s="33">
        <v>63.029499999999999</v>
      </c>
      <c r="C159" s="33">
        <v>159.75319999999999</v>
      </c>
      <c r="D159" s="33">
        <v>145.81739999999999</v>
      </c>
      <c r="E159" s="33">
        <v>333.64499999999998</v>
      </c>
      <c r="F159" s="33">
        <v>578.90859999999998</v>
      </c>
      <c r="G159" s="24">
        <f t="shared" si="30"/>
        <v>2001</v>
      </c>
    </row>
    <row r="160" spans="1:7">
      <c r="A160" s="42">
        <v>37165</v>
      </c>
      <c r="B160" s="33">
        <v>62.189799999999998</v>
      </c>
      <c r="C160" s="33">
        <v>159.6377</v>
      </c>
      <c r="D160" s="33">
        <v>146.7705</v>
      </c>
      <c r="E160" s="33">
        <v>333.09039999999999</v>
      </c>
      <c r="F160" s="33">
        <v>581.52499999999998</v>
      </c>
      <c r="G160" s="24">
        <f t="shared" si="30"/>
        <v>2001</v>
      </c>
    </row>
    <row r="161" spans="1:7">
      <c r="A161" s="43">
        <v>37196</v>
      </c>
      <c r="B161" s="33">
        <v>60.444800000000001</v>
      </c>
      <c r="C161" s="33">
        <v>159.43600000000001</v>
      </c>
      <c r="D161" s="33">
        <v>147.90620000000001</v>
      </c>
      <c r="E161" s="33">
        <v>327.89229999999998</v>
      </c>
      <c r="F161" s="33">
        <v>583.71559999999999</v>
      </c>
      <c r="G161" s="24">
        <f t="shared" si="30"/>
        <v>2001</v>
      </c>
    </row>
    <row r="162" spans="1:7">
      <c r="A162" s="44">
        <v>37226</v>
      </c>
      <c r="B162" s="33">
        <v>59.704599999999999</v>
      </c>
      <c r="C162" s="33">
        <v>159.52269999999999</v>
      </c>
      <c r="D162" s="33">
        <v>148.72020000000001</v>
      </c>
      <c r="E162" s="33">
        <v>325.93329999999997</v>
      </c>
      <c r="F162" s="33">
        <v>584.524</v>
      </c>
      <c r="G162" s="24">
        <f t="shared" si="30"/>
        <v>2001</v>
      </c>
    </row>
    <row r="163" spans="1:7">
      <c r="A163" s="32">
        <v>37257</v>
      </c>
      <c r="B163" s="33">
        <v>58.547699999999999</v>
      </c>
      <c r="C163" s="33">
        <v>160.0051</v>
      </c>
      <c r="D163" s="33">
        <v>150.63079999999999</v>
      </c>
      <c r="E163" s="33">
        <v>325.72710000000001</v>
      </c>
      <c r="F163" s="33">
        <v>589.91980000000001</v>
      </c>
      <c r="G163" s="24">
        <f t="shared" si="30"/>
        <v>2002</v>
      </c>
    </row>
    <row r="164" spans="1:7">
      <c r="A164" s="34">
        <v>37288</v>
      </c>
      <c r="B164" s="33">
        <v>57.893300000000004</v>
      </c>
      <c r="C164" s="33">
        <v>160.52680000000001</v>
      </c>
      <c r="D164" s="33">
        <v>152.00700000000001</v>
      </c>
      <c r="E164" s="33">
        <v>323.7645</v>
      </c>
      <c r="F164" s="33">
        <v>589.54060000000004</v>
      </c>
      <c r="G164" s="24">
        <f t="shared" si="30"/>
        <v>2002</v>
      </c>
    </row>
    <row r="165" spans="1:7">
      <c r="A165" s="35">
        <v>37316</v>
      </c>
      <c r="B165" s="33">
        <v>55.482900000000001</v>
      </c>
      <c r="C165" s="33">
        <v>161.2627</v>
      </c>
      <c r="D165" s="33">
        <v>158.08670000000001</v>
      </c>
      <c r="E165" s="33">
        <v>322.86500000000001</v>
      </c>
      <c r="F165" s="33">
        <v>592.55619999999999</v>
      </c>
      <c r="G165" s="24">
        <f t="shared" si="30"/>
        <v>2002</v>
      </c>
    </row>
    <row r="166" spans="1:7">
      <c r="A166" s="36">
        <v>37347</v>
      </c>
      <c r="B166" s="33">
        <v>56.001199999999997</v>
      </c>
      <c r="C166" s="33">
        <v>162.13249999999999</v>
      </c>
      <c r="D166" s="33">
        <v>157.489</v>
      </c>
      <c r="E166" s="33">
        <v>324.67110000000002</v>
      </c>
      <c r="F166" s="33">
        <v>595.79300000000001</v>
      </c>
      <c r="G166" s="24">
        <f t="shared" si="30"/>
        <v>2002</v>
      </c>
    </row>
    <row r="167" spans="1:7">
      <c r="A167" s="37">
        <v>37377</v>
      </c>
      <c r="B167" s="33">
        <v>59.216799999999999</v>
      </c>
      <c r="C167" s="33">
        <v>162.52000000000001</v>
      </c>
      <c r="D167" s="33">
        <v>154.83519999999999</v>
      </c>
      <c r="E167" s="33">
        <v>337.4067</v>
      </c>
      <c r="F167" s="33">
        <v>597.00059999999996</v>
      </c>
      <c r="G167" s="24">
        <f t="shared" si="30"/>
        <v>2002</v>
      </c>
    </row>
    <row r="168" spans="1:7">
      <c r="A168" s="38">
        <v>37408</v>
      </c>
      <c r="B168" s="33">
        <v>61.534399999999998</v>
      </c>
      <c r="C168" s="33">
        <v>162.6865</v>
      </c>
      <c r="D168" s="33">
        <v>152.3098</v>
      </c>
      <c r="E168" s="33">
        <v>346.22059999999999</v>
      </c>
      <c r="F168" s="33">
        <v>599.91139999999996</v>
      </c>
      <c r="G168" s="24">
        <f t="shared" si="30"/>
        <v>2002</v>
      </c>
    </row>
    <row r="169" spans="1:7">
      <c r="A169" s="39">
        <v>37438</v>
      </c>
      <c r="B169" s="33">
        <v>63.075800000000001</v>
      </c>
      <c r="C169" s="33">
        <v>162.82140000000001</v>
      </c>
      <c r="D169" s="33">
        <v>149.19919999999999</v>
      </c>
      <c r="E169" s="33">
        <v>348.35379999999998</v>
      </c>
      <c r="F169" s="33">
        <v>601.6336</v>
      </c>
      <c r="G169" s="24">
        <f t="shared" si="30"/>
        <v>2002</v>
      </c>
    </row>
    <row r="170" spans="1:7">
      <c r="A170" s="40">
        <v>37469</v>
      </c>
      <c r="B170" s="33">
        <v>62.725499999999997</v>
      </c>
      <c r="C170" s="33">
        <v>163.29929999999999</v>
      </c>
      <c r="D170" s="33">
        <v>150.33109999999999</v>
      </c>
      <c r="E170" s="33">
        <v>349.3494</v>
      </c>
      <c r="F170" s="33">
        <v>603.92110000000002</v>
      </c>
      <c r="G170" s="24">
        <f t="shared" si="30"/>
        <v>2002</v>
      </c>
    </row>
    <row r="171" spans="1:7">
      <c r="A171" s="41">
        <v>37500</v>
      </c>
      <c r="B171" s="33">
        <v>63.829300000000003</v>
      </c>
      <c r="C171" s="33">
        <v>163.7063</v>
      </c>
      <c r="D171" s="33">
        <v>150.46080000000001</v>
      </c>
      <c r="E171" s="33">
        <v>357.05399999999997</v>
      </c>
      <c r="F171" s="33">
        <v>607.55359999999996</v>
      </c>
      <c r="G171" s="24">
        <f t="shared" si="30"/>
        <v>2002</v>
      </c>
    </row>
    <row r="172" spans="1:7">
      <c r="A172" s="42">
        <v>37530</v>
      </c>
      <c r="B172" s="33">
        <v>63.657400000000003</v>
      </c>
      <c r="C172" s="33">
        <v>163.90379999999999</v>
      </c>
      <c r="D172" s="33">
        <v>151.1891</v>
      </c>
      <c r="E172" s="33">
        <v>358.9597</v>
      </c>
      <c r="F172" s="33">
        <v>610.23140000000001</v>
      </c>
      <c r="G172" s="24">
        <f t="shared" si="30"/>
        <v>2002</v>
      </c>
    </row>
    <row r="173" spans="1:7">
      <c r="A173" s="43">
        <v>37561</v>
      </c>
      <c r="B173" s="33">
        <v>64.342699999999994</v>
      </c>
      <c r="C173" s="33">
        <v>164.05250000000001</v>
      </c>
      <c r="D173" s="33">
        <v>150.08869999999999</v>
      </c>
      <c r="E173" s="33">
        <v>362.76749999999998</v>
      </c>
      <c r="F173" s="33">
        <v>615.16679999999997</v>
      </c>
      <c r="G173" s="24">
        <f t="shared" si="30"/>
        <v>2002</v>
      </c>
    </row>
    <row r="174" spans="1:7">
      <c r="A174" s="44">
        <v>37591</v>
      </c>
      <c r="B174" s="33">
        <v>64.760999999999996</v>
      </c>
      <c r="C174" s="33">
        <v>164.24680000000001</v>
      </c>
      <c r="D174" s="33">
        <v>148.57589999999999</v>
      </c>
      <c r="E174" s="33">
        <v>362.58980000000003</v>
      </c>
      <c r="F174" s="33">
        <v>617.84460000000001</v>
      </c>
      <c r="G174" s="24">
        <f t="shared" si="30"/>
        <v>2002</v>
      </c>
    </row>
    <row r="175" spans="1:7">
      <c r="A175" s="32">
        <v>37622</v>
      </c>
      <c r="B175" s="33">
        <v>68.489199999999997</v>
      </c>
      <c r="C175" s="33">
        <v>164.9238</v>
      </c>
      <c r="D175" s="33">
        <v>145.70699999999999</v>
      </c>
      <c r="E175" s="33">
        <v>376.02929999999998</v>
      </c>
      <c r="F175" s="33">
        <v>620.34230000000002</v>
      </c>
      <c r="G175" s="24">
        <f t="shared" si="30"/>
        <v>2003</v>
      </c>
    </row>
    <row r="176" spans="1:7">
      <c r="A176" s="34">
        <v>37653</v>
      </c>
      <c r="B176" s="33">
        <v>71.146100000000004</v>
      </c>
      <c r="C176" s="33">
        <v>165.75229999999999</v>
      </c>
      <c r="D176" s="33">
        <v>145.17089999999999</v>
      </c>
      <c r="E176" s="33">
        <v>388.30970000000002</v>
      </c>
      <c r="F176" s="33">
        <v>622.06550000000004</v>
      </c>
      <c r="G176" s="24">
        <f t="shared" si="30"/>
        <v>2003</v>
      </c>
    </row>
    <row r="177" spans="1:7">
      <c r="A177" s="35">
        <v>37681</v>
      </c>
      <c r="B177" s="33">
        <v>71.123800000000003</v>
      </c>
      <c r="C177" s="33">
        <v>166.47290000000001</v>
      </c>
      <c r="D177" s="33">
        <v>145.21289999999999</v>
      </c>
      <c r="E177" s="33">
        <v>389.05990000000003</v>
      </c>
      <c r="F177" s="33">
        <v>625.99220000000003</v>
      </c>
      <c r="G177" s="24">
        <f t="shared" si="30"/>
        <v>2003</v>
      </c>
    </row>
    <row r="178" spans="1:7">
      <c r="A178" s="36">
        <v>37712</v>
      </c>
      <c r="B178" s="33">
        <v>69.097499999999997</v>
      </c>
      <c r="C178" s="33">
        <v>166.65989999999999</v>
      </c>
      <c r="D178" s="33">
        <v>145.1481</v>
      </c>
      <c r="E178" s="33">
        <v>378.0274</v>
      </c>
      <c r="F178" s="33">
        <v>627.06089999999995</v>
      </c>
      <c r="G178" s="24">
        <f t="shared" si="30"/>
        <v>2003</v>
      </c>
    </row>
    <row r="179" spans="1:7">
      <c r="A179" s="37">
        <v>37742</v>
      </c>
      <c r="B179" s="33">
        <v>68.759399999999999</v>
      </c>
      <c r="C179" s="33">
        <v>166.66370000000001</v>
      </c>
      <c r="D179" s="33">
        <v>141.08240000000001</v>
      </c>
      <c r="E179" s="33">
        <v>364.45280000000002</v>
      </c>
      <c r="F179" s="33">
        <v>625.03750000000002</v>
      </c>
      <c r="G179" s="24">
        <f t="shared" si="30"/>
        <v>2003</v>
      </c>
    </row>
    <row r="180" spans="1:7">
      <c r="A180" s="38">
        <v>37773</v>
      </c>
      <c r="B180" s="33">
        <v>70.603899999999996</v>
      </c>
      <c r="C180" s="33">
        <v>166.76</v>
      </c>
      <c r="D180" s="33">
        <v>140.64179999999999</v>
      </c>
      <c r="E180" s="33">
        <v>373.15300000000002</v>
      </c>
      <c r="F180" s="33">
        <v>625.5539</v>
      </c>
      <c r="G180" s="24">
        <f t="shared" si="30"/>
        <v>2003</v>
      </c>
    </row>
    <row r="181" spans="1:7">
      <c r="A181" s="39">
        <v>37803</v>
      </c>
      <c r="B181" s="33">
        <v>69.479399999999998</v>
      </c>
      <c r="C181" s="33">
        <v>166.87139999999999</v>
      </c>
      <c r="D181" s="33">
        <v>142.1003</v>
      </c>
      <c r="E181" s="33">
        <v>371.30770000000001</v>
      </c>
      <c r="F181" s="33">
        <v>626.46050000000002</v>
      </c>
      <c r="G181" s="24">
        <f t="shared" si="30"/>
        <v>2003</v>
      </c>
    </row>
    <row r="182" spans="1:7">
      <c r="A182" s="40">
        <v>37834</v>
      </c>
      <c r="B182" s="33">
        <v>70.764200000000002</v>
      </c>
      <c r="C182" s="33">
        <v>167.30549999999999</v>
      </c>
      <c r="D182" s="33">
        <v>143.32830000000001</v>
      </c>
      <c r="E182" s="33">
        <v>381.59350000000001</v>
      </c>
      <c r="F182" s="33">
        <v>628.33979999999997</v>
      </c>
      <c r="G182" s="24">
        <f t="shared" si="30"/>
        <v>2003</v>
      </c>
    </row>
    <row r="183" spans="1:7">
      <c r="A183" s="41">
        <v>37865</v>
      </c>
      <c r="B183" s="33">
        <v>72.439899999999994</v>
      </c>
      <c r="C183" s="33">
        <v>167.7098</v>
      </c>
      <c r="D183" s="33">
        <v>142.02690000000001</v>
      </c>
      <c r="E183" s="33">
        <v>388.44839999999999</v>
      </c>
      <c r="F183" s="33">
        <v>632.08029999999997</v>
      </c>
      <c r="G183" s="24">
        <f t="shared" si="30"/>
        <v>2003</v>
      </c>
    </row>
    <row r="184" spans="1:7">
      <c r="A184" s="42">
        <v>37895</v>
      </c>
      <c r="B184" s="33">
        <v>75.671099999999996</v>
      </c>
      <c r="C184" s="33">
        <v>167.82650000000001</v>
      </c>
      <c r="D184" s="33">
        <v>138.5985</v>
      </c>
      <c r="E184" s="33">
        <v>397.15570000000002</v>
      </c>
      <c r="F184" s="33">
        <v>634.39790000000005</v>
      </c>
      <c r="G184" s="24">
        <f t="shared" si="30"/>
        <v>2003</v>
      </c>
    </row>
    <row r="185" spans="1:7">
      <c r="A185" s="43">
        <v>37926</v>
      </c>
      <c r="B185" s="33">
        <v>74.701999999999998</v>
      </c>
      <c r="C185" s="33">
        <v>167.75190000000001</v>
      </c>
      <c r="D185" s="33">
        <v>138.48249999999999</v>
      </c>
      <c r="E185" s="33">
        <v>395.16820000000001</v>
      </c>
      <c r="F185" s="33">
        <v>639.6635</v>
      </c>
      <c r="G185" s="24">
        <f t="shared" si="30"/>
        <v>2003</v>
      </c>
    </row>
    <row r="186" spans="1:7">
      <c r="A186" s="44">
        <v>37956</v>
      </c>
      <c r="B186" s="33">
        <v>77.007400000000004</v>
      </c>
      <c r="C186" s="33">
        <v>168.02600000000001</v>
      </c>
      <c r="D186" s="33">
        <v>135.7689</v>
      </c>
      <c r="E186" s="33">
        <v>400.44439999999997</v>
      </c>
      <c r="F186" s="33">
        <v>642.41340000000002</v>
      </c>
      <c r="G186" s="24">
        <f t="shared" si="30"/>
        <v>2003</v>
      </c>
    </row>
    <row r="187" spans="1:7">
      <c r="A187" s="32">
        <v>37987</v>
      </c>
      <c r="B187" s="33">
        <v>75.407300000000006</v>
      </c>
      <c r="C187" s="33">
        <v>168.54060000000001</v>
      </c>
      <c r="D187" s="33">
        <v>134.14009999999999</v>
      </c>
      <c r="E187" s="33">
        <v>388.63679999999999</v>
      </c>
      <c r="F187" s="33">
        <v>646.40610000000004</v>
      </c>
      <c r="G187" s="24">
        <f t="shared" si="30"/>
        <v>2004</v>
      </c>
    </row>
    <row r="188" spans="1:7">
      <c r="A188" s="34">
        <v>38018</v>
      </c>
      <c r="B188" s="33">
        <v>75.808700000000002</v>
      </c>
      <c r="C188" s="33">
        <v>169.06780000000001</v>
      </c>
      <c r="D188" s="33">
        <v>134.04939999999999</v>
      </c>
      <c r="E188" s="33">
        <v>391.5523</v>
      </c>
      <c r="F188" s="33">
        <v>650.27269999999999</v>
      </c>
      <c r="G188" s="24">
        <f t="shared" si="30"/>
        <v>2004</v>
      </c>
    </row>
    <row r="189" spans="1:7">
      <c r="A189" s="35">
        <v>38047</v>
      </c>
      <c r="B189" s="33">
        <v>74.762799999999999</v>
      </c>
      <c r="C189" s="33">
        <v>169.8186</v>
      </c>
      <c r="D189" s="33">
        <v>135.88929999999999</v>
      </c>
      <c r="E189" s="33">
        <v>391.0403</v>
      </c>
      <c r="F189" s="33">
        <v>652.47619999999995</v>
      </c>
      <c r="G189" s="24">
        <f t="shared" si="30"/>
        <v>2004</v>
      </c>
    </row>
    <row r="190" spans="1:7">
      <c r="A190" s="36">
        <v>38078</v>
      </c>
      <c r="B190" s="33">
        <v>76.211699999999993</v>
      </c>
      <c r="C190" s="33">
        <v>170.43709999999999</v>
      </c>
      <c r="D190" s="33">
        <v>136.6884</v>
      </c>
      <c r="E190" s="33">
        <v>400.11020000000002</v>
      </c>
      <c r="F190" s="33">
        <v>653.46090000000004</v>
      </c>
      <c r="G190" s="24">
        <f t="shared" si="30"/>
        <v>2004</v>
      </c>
    </row>
    <row r="191" spans="1:7">
      <c r="A191" s="37">
        <v>38108</v>
      </c>
      <c r="B191" s="33">
        <v>77.626900000000006</v>
      </c>
      <c r="C191" s="33">
        <v>171.0958</v>
      </c>
      <c r="D191" s="33">
        <v>138.15479999999999</v>
      </c>
      <c r="E191" s="33">
        <v>409.29739999999998</v>
      </c>
      <c r="F191" s="33">
        <v>651.82180000000005</v>
      </c>
      <c r="G191" s="24">
        <f t="shared" si="30"/>
        <v>2004</v>
      </c>
    </row>
    <row r="192" spans="1:7">
      <c r="A192" s="38">
        <v>38139</v>
      </c>
      <c r="B192" s="33">
        <v>77.534499999999994</v>
      </c>
      <c r="C192" s="33">
        <v>171.43090000000001</v>
      </c>
      <c r="D192" s="33">
        <v>136.7713</v>
      </c>
      <c r="E192" s="33">
        <v>404.57229999999998</v>
      </c>
      <c r="F192" s="33">
        <v>652.86649999999997</v>
      </c>
      <c r="G192" s="24">
        <f t="shared" si="30"/>
        <v>2004</v>
      </c>
    </row>
    <row r="193" spans="1:7">
      <c r="A193" s="39">
        <v>38169</v>
      </c>
      <c r="B193" s="33">
        <v>78.316699999999997</v>
      </c>
      <c r="C193" s="33">
        <v>171.3972</v>
      </c>
      <c r="D193" s="33">
        <v>136.14609999999999</v>
      </c>
      <c r="E193" s="33">
        <v>407.93220000000002</v>
      </c>
      <c r="F193" s="33">
        <v>654.57759999999996</v>
      </c>
      <c r="G193" s="24">
        <f t="shared" si="30"/>
        <v>2004</v>
      </c>
    </row>
    <row r="194" spans="1:7">
      <c r="A194" s="40">
        <v>38200</v>
      </c>
      <c r="B194" s="33">
        <v>77.0702</v>
      </c>
      <c r="C194" s="33">
        <v>171.7191</v>
      </c>
      <c r="D194" s="33">
        <v>136.82339999999999</v>
      </c>
      <c r="E194" s="33">
        <v>405.166</v>
      </c>
      <c r="F194" s="33">
        <v>658.61839999999995</v>
      </c>
      <c r="G194" s="24">
        <f t="shared" si="30"/>
        <v>2004</v>
      </c>
    </row>
    <row r="195" spans="1:7">
      <c r="A195" s="41">
        <v>38231</v>
      </c>
      <c r="B195" s="33">
        <v>77.3108</v>
      </c>
      <c r="C195" s="33">
        <v>172.0461</v>
      </c>
      <c r="D195" s="33">
        <v>136.60810000000001</v>
      </c>
      <c r="E195" s="33">
        <v>408.36950000000002</v>
      </c>
      <c r="F195" s="33">
        <v>664.06410000000005</v>
      </c>
      <c r="G195" s="24">
        <f t="shared" si="30"/>
        <v>2004</v>
      </c>
    </row>
    <row r="196" spans="1:7">
      <c r="A196" s="42">
        <v>38261</v>
      </c>
      <c r="B196" s="33">
        <v>77.243399999999994</v>
      </c>
      <c r="C196" s="33">
        <v>172.7465</v>
      </c>
      <c r="D196" s="33">
        <v>135.15989999999999</v>
      </c>
      <c r="E196" s="33">
        <v>404.83539999999999</v>
      </c>
      <c r="F196" s="33">
        <v>668.66319999999996</v>
      </c>
      <c r="G196" s="24">
        <f t="shared" si="30"/>
        <v>2004</v>
      </c>
    </row>
    <row r="197" spans="1:7">
      <c r="A197" s="43">
        <v>38292</v>
      </c>
      <c r="B197" s="33">
        <v>78.460999999999999</v>
      </c>
      <c r="C197" s="33">
        <v>172.77090000000001</v>
      </c>
      <c r="D197" s="33">
        <v>132.04130000000001</v>
      </c>
      <c r="E197" s="33">
        <v>405.0985</v>
      </c>
      <c r="F197" s="33">
        <v>674.36710000000005</v>
      </c>
      <c r="G197" s="24">
        <f t="shared" si="30"/>
        <v>2004</v>
      </c>
    </row>
    <row r="198" spans="1:7">
      <c r="A198" s="44">
        <v>38322</v>
      </c>
      <c r="B198" s="33">
        <v>78.117099999999994</v>
      </c>
      <c r="C198" s="33">
        <v>172.72329999999999</v>
      </c>
      <c r="D198" s="33">
        <v>130.17830000000001</v>
      </c>
      <c r="E198" s="33">
        <v>398.56360000000001</v>
      </c>
      <c r="F198" s="33">
        <v>675.76009999999997</v>
      </c>
      <c r="G198" s="24">
        <f t="shared" si="30"/>
        <v>2004</v>
      </c>
    </row>
    <row r="199" spans="1:7">
      <c r="A199" s="32">
        <v>38353</v>
      </c>
      <c r="B199" s="33">
        <v>78.171999999999997</v>
      </c>
      <c r="C199" s="33">
        <v>172.95089999999999</v>
      </c>
      <c r="D199" s="33">
        <v>130.7835</v>
      </c>
      <c r="E199" s="33">
        <v>400.18490000000003</v>
      </c>
      <c r="F199" s="33">
        <v>675.78409999999997</v>
      </c>
      <c r="G199" s="24">
        <f t="shared" si="30"/>
        <v>2005</v>
      </c>
    </row>
    <row r="200" spans="1:7">
      <c r="A200" s="34">
        <v>38384</v>
      </c>
      <c r="B200" s="33">
        <v>76.969200000000001</v>
      </c>
      <c r="C200" s="33">
        <v>173.6164</v>
      </c>
      <c r="D200" s="33">
        <v>131.65129999999999</v>
      </c>
      <c r="E200" s="33">
        <v>396.4375</v>
      </c>
      <c r="F200" s="33">
        <v>678.03560000000004</v>
      </c>
      <c r="G200" s="24">
        <f t="shared" si="30"/>
        <v>2005</v>
      </c>
    </row>
    <row r="201" spans="1:7">
      <c r="A201" s="35">
        <v>38412</v>
      </c>
      <c r="B201" s="33">
        <v>77.314499999999995</v>
      </c>
      <c r="C201" s="33">
        <v>174.566</v>
      </c>
      <c r="D201" s="33">
        <v>130.98159999999999</v>
      </c>
      <c r="E201" s="33">
        <v>395.81169999999997</v>
      </c>
      <c r="F201" s="33">
        <v>681.09169999999995</v>
      </c>
      <c r="G201" s="24">
        <f t="shared" si="30"/>
        <v>2005</v>
      </c>
    </row>
    <row r="202" spans="1:7">
      <c r="A202" s="36">
        <v>38443</v>
      </c>
      <c r="B202" s="33">
        <v>76.499200000000002</v>
      </c>
      <c r="C202" s="33">
        <v>175.4074</v>
      </c>
      <c r="D202" s="33">
        <v>132.4674</v>
      </c>
      <c r="E202" s="33">
        <v>395.58420000000001</v>
      </c>
      <c r="F202" s="33">
        <v>683.51729999999998</v>
      </c>
      <c r="G202" s="24">
        <f t="shared" si="30"/>
        <v>2005</v>
      </c>
    </row>
    <row r="203" spans="1:7">
      <c r="A203" s="37">
        <v>38473</v>
      </c>
      <c r="B203" s="33">
        <v>75.236999999999995</v>
      </c>
      <c r="C203" s="33">
        <v>175.4427</v>
      </c>
      <c r="D203" s="33">
        <v>133.4273</v>
      </c>
      <c r="E203" s="33">
        <v>390.81279999999998</v>
      </c>
      <c r="F203" s="33">
        <v>681.80020000000002</v>
      </c>
      <c r="G203" s="24">
        <f t="shared" si="30"/>
        <v>2005</v>
      </c>
    </row>
    <row r="204" spans="1:7">
      <c r="A204" s="38">
        <v>38504</v>
      </c>
      <c r="B204" s="33">
        <v>72.927999999999997</v>
      </c>
      <c r="C204" s="33">
        <v>175.4376</v>
      </c>
      <c r="D204" s="33">
        <v>135.79949999999999</v>
      </c>
      <c r="E204" s="33">
        <v>385.1952</v>
      </c>
      <c r="F204" s="33">
        <v>681.14570000000003</v>
      </c>
      <c r="G204" s="24">
        <f t="shared" si="30"/>
        <v>2005</v>
      </c>
    </row>
    <row r="205" spans="1:7">
      <c r="A205" s="39">
        <v>38534</v>
      </c>
      <c r="B205" s="33">
        <v>71.1404</v>
      </c>
      <c r="C205" s="33">
        <v>175.87860000000001</v>
      </c>
      <c r="D205" s="33">
        <v>137.2098</v>
      </c>
      <c r="E205" s="33">
        <v>380.18560000000002</v>
      </c>
      <c r="F205" s="33">
        <v>683.81150000000002</v>
      </c>
      <c r="G205" s="24">
        <f t="shared" si="30"/>
        <v>2005</v>
      </c>
    </row>
    <row r="206" spans="1:7">
      <c r="A206" s="40">
        <v>38565</v>
      </c>
      <c r="B206" s="33">
        <v>71.910399999999996</v>
      </c>
      <c r="C206" s="33">
        <v>176.4307</v>
      </c>
      <c r="D206" s="33">
        <v>135.71420000000001</v>
      </c>
      <c r="E206" s="33">
        <v>379.375</v>
      </c>
      <c r="F206" s="33">
        <v>684.62810000000002</v>
      </c>
      <c r="G206" s="24">
        <f t="shared" si="30"/>
        <v>2005</v>
      </c>
    </row>
    <row r="207" spans="1:7">
      <c r="A207" s="41">
        <v>38596</v>
      </c>
      <c r="B207" s="33">
        <v>72.752499999999998</v>
      </c>
      <c r="C207" s="33">
        <v>177.4716</v>
      </c>
      <c r="D207" s="33">
        <v>135.7664</v>
      </c>
      <c r="E207" s="33">
        <v>383.24329999999998</v>
      </c>
      <c r="F207" s="33">
        <v>687.37199999999996</v>
      </c>
      <c r="G207" s="24">
        <f t="shared" si="30"/>
        <v>2005</v>
      </c>
    </row>
    <row r="208" spans="1:7">
      <c r="A208" s="42">
        <v>38626</v>
      </c>
      <c r="B208" s="33">
        <v>72.022099999999995</v>
      </c>
      <c r="C208" s="33">
        <v>177.78139999999999</v>
      </c>
      <c r="D208" s="33">
        <v>137.7088</v>
      </c>
      <c r="E208" s="33">
        <v>385.09559999999999</v>
      </c>
      <c r="F208" s="33">
        <v>689.05909999999994</v>
      </c>
      <c r="G208" s="24">
        <f t="shared" si="30"/>
        <v>2005</v>
      </c>
    </row>
    <row r="209" spans="1:7">
      <c r="A209" s="43">
        <v>38657</v>
      </c>
      <c r="B209" s="33">
        <v>69.474699999999999</v>
      </c>
      <c r="C209" s="33">
        <v>177.28020000000001</v>
      </c>
      <c r="D209" s="33">
        <v>139.49979999999999</v>
      </c>
      <c r="E209" s="33">
        <v>380.08600000000001</v>
      </c>
      <c r="F209" s="33">
        <v>694.01850000000002</v>
      </c>
      <c r="G209" s="24">
        <f t="shared" si="30"/>
        <v>2005</v>
      </c>
    </row>
    <row r="210" spans="1:7">
      <c r="A210" s="44">
        <v>38687</v>
      </c>
      <c r="B210" s="33">
        <v>68.834699999999998</v>
      </c>
      <c r="C210" s="33">
        <v>177.34520000000001</v>
      </c>
      <c r="D210" s="33">
        <v>139.0693</v>
      </c>
      <c r="E210" s="33">
        <v>377.59010000000001</v>
      </c>
      <c r="F210" s="33">
        <v>698.28139999999996</v>
      </c>
      <c r="G210" s="24">
        <f t="shared" si="30"/>
        <v>2005</v>
      </c>
    </row>
    <row r="211" spans="1:7">
      <c r="A211" s="32">
        <v>38718</v>
      </c>
      <c r="B211" s="33">
        <v>69.284400000000005</v>
      </c>
      <c r="C211" s="33">
        <v>178.06870000000001</v>
      </c>
      <c r="D211" s="33">
        <v>137.24350000000001</v>
      </c>
      <c r="E211" s="33">
        <v>375.73419999999999</v>
      </c>
      <c r="F211" s="33">
        <v>702.37620000000004</v>
      </c>
      <c r="G211" s="24">
        <f t="shared" si="30"/>
        <v>2006</v>
      </c>
    </row>
    <row r="212" spans="1:7">
      <c r="A212" s="34">
        <v>38749</v>
      </c>
      <c r="B212" s="33">
        <v>68.221699999999998</v>
      </c>
      <c r="C212" s="33">
        <v>178.45359999999999</v>
      </c>
      <c r="D212" s="33">
        <v>138.32640000000001</v>
      </c>
      <c r="E212" s="33">
        <v>372.65519999999998</v>
      </c>
      <c r="F212" s="33">
        <v>703.45090000000005</v>
      </c>
      <c r="G212" s="24">
        <f t="shared" ref="G212:G275" si="31">+YEAR(A212)</f>
        <v>2006</v>
      </c>
    </row>
    <row r="213" spans="1:7">
      <c r="A213" s="35">
        <v>38777</v>
      </c>
      <c r="B213" s="33">
        <v>70.007300000000001</v>
      </c>
      <c r="C213" s="33">
        <v>179.12629999999999</v>
      </c>
      <c r="D213" s="33">
        <v>138.0351</v>
      </c>
      <c r="E213" s="33">
        <v>380.64780000000002</v>
      </c>
      <c r="F213" s="33">
        <v>704.33349999999996</v>
      </c>
      <c r="G213" s="24">
        <f t="shared" si="31"/>
        <v>2006</v>
      </c>
    </row>
    <row r="214" spans="1:7">
      <c r="A214" s="36">
        <v>38808</v>
      </c>
      <c r="B214" s="33">
        <v>72.999600000000001</v>
      </c>
      <c r="C214" s="33">
        <v>180.15110000000001</v>
      </c>
      <c r="D214" s="33">
        <v>136.84469999999999</v>
      </c>
      <c r="E214" s="33">
        <v>391.82960000000003</v>
      </c>
      <c r="F214" s="33">
        <v>705.36620000000005</v>
      </c>
      <c r="G214" s="24">
        <f t="shared" si="31"/>
        <v>2006</v>
      </c>
    </row>
    <row r="215" spans="1:7">
      <c r="A215" s="37">
        <v>38838</v>
      </c>
      <c r="B215" s="33">
        <v>75.752499999999998</v>
      </c>
      <c r="C215" s="33">
        <v>180.85149999999999</v>
      </c>
      <c r="D215" s="33">
        <v>133.64250000000001</v>
      </c>
      <c r="E215" s="33">
        <v>393.79219999999998</v>
      </c>
      <c r="F215" s="33">
        <v>702.22609999999997</v>
      </c>
      <c r="G215" s="24">
        <f t="shared" si="31"/>
        <v>2006</v>
      </c>
    </row>
    <row r="216" spans="1:7">
      <c r="A216" s="38">
        <v>38869</v>
      </c>
      <c r="B216" s="33">
        <v>77.176699999999997</v>
      </c>
      <c r="C216" s="33">
        <v>181.19880000000001</v>
      </c>
      <c r="D216" s="33">
        <v>134.99719999999999</v>
      </c>
      <c r="E216" s="33">
        <v>404.83539999999999</v>
      </c>
      <c r="F216" s="33">
        <v>702.83249999999998</v>
      </c>
      <c r="G216" s="24">
        <f t="shared" si="31"/>
        <v>2006</v>
      </c>
    </row>
    <row r="217" spans="1:7">
      <c r="A217" s="39">
        <v>38899</v>
      </c>
      <c r="B217" s="33">
        <v>74.5535</v>
      </c>
      <c r="C217" s="33">
        <v>181.46449999999999</v>
      </c>
      <c r="D217" s="33">
        <v>135.16139999999999</v>
      </c>
      <c r="E217" s="33">
        <v>392.05009999999999</v>
      </c>
      <c r="F217" s="33">
        <v>704.75980000000004</v>
      </c>
      <c r="G217" s="24">
        <f t="shared" si="31"/>
        <v>2006</v>
      </c>
    </row>
    <row r="218" spans="1:7">
      <c r="A218" s="40">
        <v>38930</v>
      </c>
      <c r="B218" s="33">
        <v>73.741200000000006</v>
      </c>
      <c r="C218" s="33">
        <v>182.02930000000001</v>
      </c>
      <c r="D218" s="33">
        <v>134.48859999999999</v>
      </c>
      <c r="E218" s="33">
        <v>386.61380000000003</v>
      </c>
      <c r="F218" s="33">
        <v>708.35619999999994</v>
      </c>
      <c r="G218" s="24">
        <f t="shared" si="31"/>
        <v>2006</v>
      </c>
    </row>
    <row r="219" spans="1:7">
      <c r="A219" s="41">
        <v>38961</v>
      </c>
      <c r="B219" s="33">
        <v>73.292699999999996</v>
      </c>
      <c r="C219" s="33">
        <v>181.88849999999999</v>
      </c>
      <c r="D219" s="33">
        <v>135.0658</v>
      </c>
      <c r="E219" s="33">
        <v>390.10879999999997</v>
      </c>
      <c r="F219" s="33">
        <v>715.50710000000004</v>
      </c>
      <c r="G219" s="24">
        <f t="shared" si="31"/>
        <v>2006</v>
      </c>
    </row>
    <row r="220" spans="1:7">
      <c r="A220" s="42">
        <v>38991</v>
      </c>
      <c r="B220" s="33">
        <v>72.137100000000004</v>
      </c>
      <c r="C220" s="33">
        <v>181.67750000000001</v>
      </c>
      <c r="D220" s="33">
        <v>135.82550000000001</v>
      </c>
      <c r="E220" s="33">
        <v>388.25639999999999</v>
      </c>
      <c r="F220" s="33">
        <v>718.63520000000005</v>
      </c>
      <c r="G220" s="24">
        <f t="shared" si="31"/>
        <v>2006</v>
      </c>
    </row>
    <row r="221" spans="1:7">
      <c r="A221" s="43">
        <v>39022</v>
      </c>
      <c r="B221" s="33">
        <v>72.356800000000007</v>
      </c>
      <c r="C221" s="33">
        <v>181.60980000000001</v>
      </c>
      <c r="D221" s="33">
        <v>134.3443</v>
      </c>
      <c r="E221" s="33">
        <v>387.3569</v>
      </c>
      <c r="F221" s="33">
        <v>722.4058</v>
      </c>
      <c r="G221" s="24">
        <f t="shared" si="31"/>
        <v>2006</v>
      </c>
    </row>
    <row r="222" spans="1:7">
      <c r="A222" s="44">
        <v>39052</v>
      </c>
      <c r="B222" s="33">
        <v>72.742099999999994</v>
      </c>
      <c r="C222" s="33">
        <v>182.1832</v>
      </c>
      <c r="D222" s="33">
        <v>132.91890000000001</v>
      </c>
      <c r="E222" s="33">
        <v>386.29739999999998</v>
      </c>
      <c r="F222" s="33">
        <v>726.5847</v>
      </c>
      <c r="G222" s="24">
        <f t="shared" si="31"/>
        <v>2006</v>
      </c>
    </row>
    <row r="223" spans="1:7">
      <c r="A223" s="32">
        <v>39083</v>
      </c>
      <c r="B223" s="33">
        <v>72.1678</v>
      </c>
      <c r="C223" s="33">
        <v>182.51949999999999</v>
      </c>
      <c r="D223" s="33">
        <v>134.38730000000001</v>
      </c>
      <c r="E223" s="33">
        <v>388.76479999999998</v>
      </c>
      <c r="F223" s="33">
        <v>730.33720000000005</v>
      </c>
      <c r="G223" s="24">
        <f t="shared" si="31"/>
        <v>2007</v>
      </c>
    </row>
    <row r="224" spans="1:7">
      <c r="A224" s="34">
        <v>39114</v>
      </c>
      <c r="B224" s="33">
        <v>72.7376</v>
      </c>
      <c r="C224" s="33">
        <v>183.1353</v>
      </c>
      <c r="D224" s="33">
        <v>134.06540000000001</v>
      </c>
      <c r="E224" s="33">
        <v>390.67059999999998</v>
      </c>
      <c r="F224" s="33">
        <v>732.37860000000001</v>
      </c>
      <c r="G224" s="24">
        <f t="shared" si="31"/>
        <v>2007</v>
      </c>
    </row>
    <row r="225" spans="1:7">
      <c r="A225" s="35">
        <v>39142</v>
      </c>
      <c r="B225" s="33">
        <v>74.481499999999997</v>
      </c>
      <c r="C225" s="33">
        <v>184.1345</v>
      </c>
      <c r="D225" s="33">
        <v>132.99430000000001</v>
      </c>
      <c r="E225" s="33">
        <v>395.54149999999998</v>
      </c>
      <c r="F225" s="33">
        <v>733.96370000000002</v>
      </c>
      <c r="G225" s="24">
        <f t="shared" si="31"/>
        <v>2007</v>
      </c>
    </row>
    <row r="226" spans="1:7">
      <c r="A226" s="36">
        <v>39173</v>
      </c>
      <c r="B226" s="33">
        <v>74.648700000000005</v>
      </c>
      <c r="C226" s="33">
        <v>185.149</v>
      </c>
      <c r="D226" s="33">
        <v>131.916</v>
      </c>
      <c r="E226" s="33">
        <v>390.827</v>
      </c>
      <c r="F226" s="33">
        <v>733.52539999999999</v>
      </c>
      <c r="G226" s="24">
        <f t="shared" si="31"/>
        <v>2007</v>
      </c>
    </row>
    <row r="227" spans="1:7">
      <c r="A227" s="37">
        <v>39203</v>
      </c>
      <c r="B227" s="33">
        <v>74.158600000000007</v>
      </c>
      <c r="C227" s="33">
        <v>185.83609999999999</v>
      </c>
      <c r="D227" s="33">
        <v>131.95650000000001</v>
      </c>
      <c r="E227" s="33">
        <v>385.05650000000003</v>
      </c>
      <c r="F227" s="33">
        <v>729.94690000000003</v>
      </c>
      <c r="G227" s="24">
        <f t="shared" si="31"/>
        <v>2007</v>
      </c>
    </row>
    <row r="228" spans="1:7">
      <c r="A228" s="38">
        <v>39234</v>
      </c>
      <c r="B228" s="33">
        <v>73.932299999999998</v>
      </c>
      <c r="C228" s="33">
        <v>186.15940000000001</v>
      </c>
      <c r="D228" s="33">
        <v>132.4769</v>
      </c>
      <c r="E228" s="33">
        <v>385.18810000000002</v>
      </c>
      <c r="F228" s="33">
        <v>730.82349999999997</v>
      </c>
      <c r="G228" s="24">
        <f t="shared" si="31"/>
        <v>2007</v>
      </c>
    </row>
    <row r="229" spans="1:7">
      <c r="A229" s="39">
        <v>39264</v>
      </c>
      <c r="B229" s="33">
        <v>74.2684</v>
      </c>
      <c r="C229" s="33">
        <v>186.3459</v>
      </c>
      <c r="D229" s="33">
        <v>130.99610000000001</v>
      </c>
      <c r="E229" s="33">
        <v>383.85480000000001</v>
      </c>
      <c r="F229" s="33">
        <v>733.92769999999996</v>
      </c>
      <c r="G229" s="24">
        <f t="shared" si="31"/>
        <v>2007</v>
      </c>
    </row>
    <row r="230" spans="1:7">
      <c r="A230" s="40">
        <v>39295</v>
      </c>
      <c r="B230" s="33">
        <v>75.882300000000001</v>
      </c>
      <c r="C230" s="33">
        <v>186.63759999999999</v>
      </c>
      <c r="D230" s="33">
        <v>130.73269999999999</v>
      </c>
      <c r="E230" s="33">
        <v>392.38780000000003</v>
      </c>
      <c r="F230" s="33">
        <v>736.91769999999997</v>
      </c>
      <c r="G230" s="24">
        <f t="shared" si="31"/>
        <v>2007</v>
      </c>
    </row>
    <row r="231" spans="1:7">
      <c r="A231" s="41">
        <v>39326</v>
      </c>
      <c r="B231" s="33">
        <v>76.271799999999999</v>
      </c>
      <c r="C231" s="33">
        <v>187.1772</v>
      </c>
      <c r="D231" s="33">
        <v>129.53809999999999</v>
      </c>
      <c r="E231" s="33">
        <v>392.69709999999998</v>
      </c>
      <c r="F231" s="33">
        <v>742.63959999999997</v>
      </c>
      <c r="G231" s="24">
        <f t="shared" si="31"/>
        <v>2007</v>
      </c>
    </row>
    <row r="232" spans="1:7">
      <c r="A232" s="42">
        <v>39356</v>
      </c>
      <c r="B232" s="33">
        <v>75.657899999999998</v>
      </c>
      <c r="C232" s="33">
        <v>187.8826</v>
      </c>
      <c r="D232" s="33">
        <v>128.1703</v>
      </c>
      <c r="E232" s="33">
        <v>385.47250000000003</v>
      </c>
      <c r="F232" s="33">
        <v>745.53359999999998</v>
      </c>
      <c r="G232" s="24">
        <f t="shared" si="31"/>
        <v>2007</v>
      </c>
    </row>
    <row r="233" spans="1:7">
      <c r="A233" s="43">
        <v>39387</v>
      </c>
      <c r="B233" s="33">
        <v>77.003699999999995</v>
      </c>
      <c r="C233" s="33">
        <v>188.756</v>
      </c>
      <c r="D233" s="33">
        <v>125.9075</v>
      </c>
      <c r="E233" s="33">
        <v>386.32580000000002</v>
      </c>
      <c r="F233" s="33">
        <v>750.79309999999998</v>
      </c>
      <c r="G233" s="24">
        <f t="shared" si="31"/>
        <v>2007</v>
      </c>
    </row>
    <row r="234" spans="1:7">
      <c r="A234" s="44">
        <v>39417</v>
      </c>
      <c r="B234" s="33">
        <v>76.346999999999994</v>
      </c>
      <c r="C234" s="33">
        <v>189.41059999999999</v>
      </c>
      <c r="D234" s="33">
        <v>126.7146</v>
      </c>
      <c r="E234" s="33">
        <v>385.74270000000001</v>
      </c>
      <c r="F234" s="33">
        <v>753.8972</v>
      </c>
      <c r="G234" s="24">
        <f t="shared" si="31"/>
        <v>2007</v>
      </c>
    </row>
    <row r="235" spans="1:7">
      <c r="A235" s="32">
        <v>39448</v>
      </c>
      <c r="B235" s="33">
        <v>77.430099999999996</v>
      </c>
      <c r="C235" s="33">
        <v>190.11320000000001</v>
      </c>
      <c r="D235" s="33">
        <v>125.60599999999999</v>
      </c>
      <c r="E235" s="33">
        <v>388.14980000000003</v>
      </c>
      <c r="F235" s="33">
        <v>757.39160000000004</v>
      </c>
      <c r="G235" s="24">
        <f t="shared" si="31"/>
        <v>2008</v>
      </c>
    </row>
    <row r="236" spans="1:7">
      <c r="A236" s="34">
        <v>39479</v>
      </c>
      <c r="B236" s="33">
        <v>76.681299999999993</v>
      </c>
      <c r="C236" s="33">
        <v>190.9751</v>
      </c>
      <c r="D236" s="33">
        <v>125.4276</v>
      </c>
      <c r="E236" s="33">
        <v>383.25389999999999</v>
      </c>
      <c r="F236" s="33">
        <v>759.64319999999998</v>
      </c>
      <c r="G236" s="24">
        <f t="shared" si="31"/>
        <v>2008</v>
      </c>
    </row>
    <row r="237" spans="1:7">
      <c r="A237" s="35">
        <v>39508</v>
      </c>
      <c r="B237" s="33">
        <v>78.539500000000004</v>
      </c>
      <c r="C237" s="33">
        <v>192.46960000000001</v>
      </c>
      <c r="D237" s="33">
        <v>122.0211</v>
      </c>
      <c r="E237" s="33">
        <v>381.66109999999998</v>
      </c>
      <c r="F237" s="33">
        <v>765.14890000000003</v>
      </c>
      <c r="G237" s="24">
        <f t="shared" si="31"/>
        <v>2008</v>
      </c>
    </row>
    <row r="238" spans="1:7">
      <c r="A238" s="36">
        <v>39539</v>
      </c>
      <c r="B238" s="33">
        <v>77.382400000000004</v>
      </c>
      <c r="C238" s="33">
        <v>193.5232</v>
      </c>
      <c r="D238" s="33">
        <v>121.867</v>
      </c>
      <c r="E238" s="33">
        <v>374.3689</v>
      </c>
      <c r="F238" s="33">
        <v>766.89009999999996</v>
      </c>
      <c r="G238" s="24">
        <f t="shared" si="31"/>
        <v>2008</v>
      </c>
    </row>
    <row r="239" spans="1:7">
      <c r="A239" s="37">
        <v>39569</v>
      </c>
      <c r="B239" s="33">
        <v>76.631500000000003</v>
      </c>
      <c r="C239" s="33">
        <v>195.06659999999999</v>
      </c>
      <c r="D239" s="33">
        <v>123.2889</v>
      </c>
      <c r="E239" s="33">
        <v>371.69170000000003</v>
      </c>
      <c r="F239" s="33">
        <v>766.06150000000002</v>
      </c>
      <c r="G239" s="24">
        <f t="shared" si="31"/>
        <v>2008</v>
      </c>
    </row>
    <row r="240" spans="1:7">
      <c r="A240" s="38">
        <v>39600</v>
      </c>
      <c r="B240" s="33">
        <v>75.536000000000001</v>
      </c>
      <c r="C240" s="33">
        <v>196.55860000000001</v>
      </c>
      <c r="D240" s="33">
        <v>124.029</v>
      </c>
      <c r="E240" s="33">
        <v>367.29360000000003</v>
      </c>
      <c r="F240" s="33">
        <v>769.23170000000005</v>
      </c>
      <c r="G240" s="24">
        <f t="shared" si="31"/>
        <v>2008</v>
      </c>
    </row>
    <row r="241" spans="1:7">
      <c r="A241" s="39">
        <v>39630</v>
      </c>
      <c r="B241" s="33">
        <v>75.252300000000005</v>
      </c>
      <c r="C241" s="33">
        <v>197.62</v>
      </c>
      <c r="D241" s="33">
        <v>123.37269999999999</v>
      </c>
      <c r="E241" s="33">
        <v>364.04039999999998</v>
      </c>
      <c r="F241" s="33">
        <v>773.51859999999999</v>
      </c>
      <c r="G241" s="24">
        <f t="shared" si="31"/>
        <v>2008</v>
      </c>
    </row>
    <row r="242" spans="1:7">
      <c r="A242" s="40">
        <v>39661</v>
      </c>
      <c r="B242" s="33">
        <v>71.957599999999999</v>
      </c>
      <c r="C242" s="33">
        <v>197.68729999999999</v>
      </c>
      <c r="D242" s="33">
        <v>126.4644</v>
      </c>
      <c r="E242" s="33">
        <v>358.76409999999998</v>
      </c>
      <c r="F242" s="33">
        <v>777.98559999999998</v>
      </c>
      <c r="G242" s="24">
        <f t="shared" si="31"/>
        <v>2008</v>
      </c>
    </row>
    <row r="243" spans="1:7">
      <c r="A243" s="41">
        <v>39692</v>
      </c>
      <c r="B243" s="33">
        <v>73.605599999999995</v>
      </c>
      <c r="C243" s="33">
        <v>197.9632</v>
      </c>
      <c r="D243" s="33">
        <v>128.86320000000001</v>
      </c>
      <c r="E243" s="33">
        <v>375.96530000000001</v>
      </c>
      <c r="F243" s="33">
        <v>783.28729999999996</v>
      </c>
      <c r="G243" s="24">
        <f t="shared" si="31"/>
        <v>2008</v>
      </c>
    </row>
    <row r="244" spans="1:7">
      <c r="A244" s="42">
        <v>39722</v>
      </c>
      <c r="B244" s="33">
        <v>83.4649</v>
      </c>
      <c r="C244" s="33">
        <v>197.45099999999999</v>
      </c>
      <c r="D244" s="33">
        <v>132.8021</v>
      </c>
      <c r="E244" s="33">
        <v>443.49709999999999</v>
      </c>
      <c r="F244" s="33">
        <v>788.62490000000003</v>
      </c>
      <c r="G244" s="24">
        <f t="shared" si="31"/>
        <v>2008</v>
      </c>
    </row>
    <row r="245" spans="1:7">
      <c r="A245" s="43">
        <v>39753</v>
      </c>
      <c r="B245" s="33">
        <v>84.065700000000007</v>
      </c>
      <c r="C245" s="33">
        <v>195.78700000000001</v>
      </c>
      <c r="D245" s="33">
        <v>135.35669999999999</v>
      </c>
      <c r="E245" s="33">
        <v>464.37099999999998</v>
      </c>
      <c r="F245" s="33">
        <v>797.58900000000006</v>
      </c>
      <c r="G245" s="24">
        <f t="shared" si="31"/>
        <v>2008</v>
      </c>
    </row>
    <row r="246" spans="1:7">
      <c r="A246" s="44">
        <v>39783</v>
      </c>
      <c r="B246" s="33">
        <v>87.291399999999996</v>
      </c>
      <c r="C246" s="33">
        <v>194.9589</v>
      </c>
      <c r="D246" s="33">
        <v>131.9871</v>
      </c>
      <c r="E246" s="33">
        <v>475.45330000000001</v>
      </c>
      <c r="F246" s="33">
        <v>803.11279999999999</v>
      </c>
      <c r="G246" s="24">
        <f t="shared" si="31"/>
        <v>2008</v>
      </c>
    </row>
    <row r="247" spans="1:7">
      <c r="A247" s="32">
        <v>39814</v>
      </c>
      <c r="B247" s="33">
        <v>89.267600000000002</v>
      </c>
      <c r="C247" s="33">
        <v>195.02950000000001</v>
      </c>
      <c r="D247" s="33">
        <v>133.40440000000001</v>
      </c>
      <c r="E247" s="33">
        <v>492.39850000000001</v>
      </c>
      <c r="F247" s="33">
        <v>804.97400000000005</v>
      </c>
      <c r="G247" s="24">
        <f t="shared" si="31"/>
        <v>2009</v>
      </c>
    </row>
    <row r="248" spans="1:7">
      <c r="A248" s="34">
        <v>39845</v>
      </c>
      <c r="B248" s="33">
        <v>92.073599999999999</v>
      </c>
      <c r="C248" s="33">
        <v>195.69880000000001</v>
      </c>
      <c r="D248" s="33">
        <v>135.75040000000001</v>
      </c>
      <c r="E248" s="33">
        <v>516.17719999999997</v>
      </c>
      <c r="F248" s="33">
        <v>806.75120000000004</v>
      </c>
      <c r="G248" s="24">
        <f t="shared" si="31"/>
        <v>2009</v>
      </c>
    </row>
    <row r="249" spans="1:7">
      <c r="A249" s="35">
        <v>39873</v>
      </c>
      <c r="B249" s="33">
        <v>92.381600000000006</v>
      </c>
      <c r="C249" s="33">
        <v>196.18620000000001</v>
      </c>
      <c r="D249" s="33">
        <v>136.91460000000001</v>
      </c>
      <c r="E249" s="33">
        <v>524.04539999999997</v>
      </c>
      <c r="F249" s="33">
        <v>811.39239999999995</v>
      </c>
      <c r="G249" s="24">
        <f t="shared" si="31"/>
        <v>2009</v>
      </c>
    </row>
    <row r="250" spans="1:7">
      <c r="A250" s="36">
        <v>39904</v>
      </c>
      <c r="B250" s="33">
        <v>85.296999999999997</v>
      </c>
      <c r="C250" s="33">
        <v>196.7886</v>
      </c>
      <c r="D250" s="33">
        <v>135.64959999999999</v>
      </c>
      <c r="E250" s="33">
        <v>479.59179999999998</v>
      </c>
      <c r="F250" s="33">
        <v>814.23230000000001</v>
      </c>
      <c r="G250" s="24">
        <f t="shared" si="31"/>
        <v>2009</v>
      </c>
    </row>
    <row r="251" spans="1:7">
      <c r="A251" s="37">
        <v>39934</v>
      </c>
      <c r="B251" s="33">
        <v>85.920599999999993</v>
      </c>
      <c r="C251" s="33">
        <v>197.23439999999999</v>
      </c>
      <c r="D251" s="33">
        <v>132.6319</v>
      </c>
      <c r="E251" s="33">
        <v>469.91039999999998</v>
      </c>
      <c r="F251" s="33">
        <v>811.86069999999995</v>
      </c>
      <c r="G251" s="24">
        <f t="shared" si="31"/>
        <v>2009</v>
      </c>
    </row>
    <row r="252" spans="1:7">
      <c r="A252" s="38">
        <v>39965</v>
      </c>
      <c r="B252" s="33">
        <v>88.086100000000002</v>
      </c>
      <c r="C252" s="33">
        <v>198.14940000000001</v>
      </c>
      <c r="D252" s="33">
        <v>130.9811</v>
      </c>
      <c r="E252" s="33">
        <v>474.43290000000002</v>
      </c>
      <c r="F252" s="33">
        <v>813.35569999999996</v>
      </c>
      <c r="G252" s="24">
        <f t="shared" si="31"/>
        <v>2009</v>
      </c>
    </row>
    <row r="253" spans="1:7">
      <c r="A253" s="39">
        <v>39995</v>
      </c>
      <c r="B253" s="33">
        <v>88.452699999999993</v>
      </c>
      <c r="C253" s="33">
        <v>198.31909999999999</v>
      </c>
      <c r="D253" s="33">
        <v>130.3708</v>
      </c>
      <c r="E253" s="33">
        <v>475.0729</v>
      </c>
      <c r="F253" s="33">
        <v>815.57119999999998</v>
      </c>
      <c r="G253" s="24">
        <f t="shared" si="31"/>
        <v>2009</v>
      </c>
    </row>
    <row r="254" spans="1:7">
      <c r="A254" s="40">
        <v>40026</v>
      </c>
      <c r="B254" s="33">
        <v>86.709699999999998</v>
      </c>
      <c r="C254" s="33">
        <v>198.98259999999999</v>
      </c>
      <c r="D254" s="33">
        <v>129.5275</v>
      </c>
      <c r="E254" s="33">
        <v>462.25909999999999</v>
      </c>
      <c r="F254" s="33">
        <v>817.52260000000001</v>
      </c>
      <c r="G254" s="24">
        <f t="shared" si="31"/>
        <v>2009</v>
      </c>
    </row>
    <row r="255" spans="1:7">
      <c r="A255" s="41">
        <v>40057</v>
      </c>
      <c r="B255" s="33">
        <v>90.0685</v>
      </c>
      <c r="C255" s="33">
        <v>199.03389999999999</v>
      </c>
      <c r="D255" s="33">
        <v>127.89830000000001</v>
      </c>
      <c r="E255" s="33">
        <v>476.38130000000001</v>
      </c>
      <c r="F255" s="33">
        <v>821.62339999999995</v>
      </c>
      <c r="G255" s="24">
        <f t="shared" si="31"/>
        <v>2009</v>
      </c>
    </row>
    <row r="256" spans="1:7">
      <c r="A256" s="42">
        <v>40087</v>
      </c>
      <c r="B256" s="33">
        <v>89.786000000000001</v>
      </c>
      <c r="C256" s="33">
        <v>199.124</v>
      </c>
      <c r="D256" s="33">
        <v>126.6718</v>
      </c>
      <c r="E256" s="33">
        <v>471.54230000000001</v>
      </c>
      <c r="F256" s="33">
        <v>824.10900000000004</v>
      </c>
      <c r="G256" s="24">
        <f t="shared" si="31"/>
        <v>2009</v>
      </c>
    </row>
    <row r="257" spans="1:7">
      <c r="A257" s="43">
        <v>40118</v>
      </c>
      <c r="B257" s="33">
        <v>88.980699999999999</v>
      </c>
      <c r="C257" s="33">
        <v>199.34</v>
      </c>
      <c r="D257" s="33">
        <v>126.0286</v>
      </c>
      <c r="E257" s="33">
        <v>466.84559999999999</v>
      </c>
      <c r="F257" s="33">
        <v>828.38400000000001</v>
      </c>
      <c r="G257" s="24">
        <f t="shared" si="31"/>
        <v>2009</v>
      </c>
    </row>
    <row r="258" spans="1:7">
      <c r="A258" s="44">
        <v>40148</v>
      </c>
      <c r="B258" s="33">
        <v>86.061599999999999</v>
      </c>
      <c r="C258" s="33">
        <v>199.54169999999999</v>
      </c>
      <c r="D258" s="33">
        <v>127.1266</v>
      </c>
      <c r="E258" s="33">
        <v>456.88690000000003</v>
      </c>
      <c r="F258" s="33">
        <v>831.81230000000005</v>
      </c>
      <c r="G258" s="24">
        <f t="shared" si="31"/>
        <v>2009</v>
      </c>
    </row>
    <row r="259" spans="1:7">
      <c r="A259" s="32">
        <v>40179</v>
      </c>
      <c r="B259" s="33">
        <v>84.296000000000006</v>
      </c>
      <c r="C259" s="33">
        <v>200.035</v>
      </c>
      <c r="D259" s="33">
        <v>128.27629999999999</v>
      </c>
      <c r="E259" s="33">
        <v>455.34379999999999</v>
      </c>
      <c r="F259" s="33">
        <v>840.85440000000006</v>
      </c>
      <c r="G259" s="24">
        <f t="shared" si="31"/>
        <v>2010</v>
      </c>
    </row>
    <row r="260" spans="1:7">
      <c r="A260" s="34">
        <v>40210</v>
      </c>
      <c r="B260" s="33">
        <v>83.786799999999999</v>
      </c>
      <c r="C260" s="33">
        <v>200.49019999999999</v>
      </c>
      <c r="D260" s="33">
        <v>130.16630000000001</v>
      </c>
      <c r="E260" s="33">
        <v>460.8689</v>
      </c>
      <c r="F260" s="33">
        <v>845.71780000000001</v>
      </c>
      <c r="G260" s="24">
        <f t="shared" si="31"/>
        <v>2010</v>
      </c>
    </row>
    <row r="261" spans="1:7">
      <c r="A261" s="35">
        <v>40238</v>
      </c>
      <c r="B261" s="33">
        <v>81.128399999999999</v>
      </c>
      <c r="C261" s="33">
        <v>201.33539999999999</v>
      </c>
      <c r="D261" s="33">
        <v>130.44159999999999</v>
      </c>
      <c r="E261" s="33">
        <v>448.47469999999998</v>
      </c>
      <c r="F261" s="33">
        <v>851.72180000000003</v>
      </c>
      <c r="G261" s="24">
        <f t="shared" si="31"/>
        <v>2010</v>
      </c>
    </row>
    <row r="262" spans="1:7">
      <c r="A262" s="36">
        <v>40269</v>
      </c>
      <c r="B262" s="33">
        <v>78.702600000000004</v>
      </c>
      <c r="C262" s="33">
        <v>201.93049999999999</v>
      </c>
      <c r="D262" s="33">
        <v>131.30289999999999</v>
      </c>
      <c r="E262" s="33">
        <v>435.25560000000002</v>
      </c>
      <c r="F262" s="33">
        <v>849.00800000000004</v>
      </c>
      <c r="G262" s="24">
        <f t="shared" si="31"/>
        <v>2010</v>
      </c>
    </row>
    <row r="263" spans="1:7">
      <c r="A263" s="37">
        <v>40299</v>
      </c>
      <c r="B263" s="33">
        <v>80.1327</v>
      </c>
      <c r="C263" s="33">
        <v>202.10599999999999</v>
      </c>
      <c r="D263" s="33">
        <v>134.565</v>
      </c>
      <c r="E263" s="33">
        <v>450.92090000000002</v>
      </c>
      <c r="F263" s="33">
        <v>843.65840000000003</v>
      </c>
      <c r="G263" s="24">
        <f t="shared" si="31"/>
        <v>2010</v>
      </c>
    </row>
    <row r="264" spans="1:7">
      <c r="A264" s="38">
        <v>40330</v>
      </c>
      <c r="B264" s="33">
        <v>79.699200000000005</v>
      </c>
      <c r="C264" s="33">
        <v>202.07149999999999</v>
      </c>
      <c r="D264" s="33">
        <v>135.75149999999999</v>
      </c>
      <c r="E264" s="33">
        <v>452.37150000000003</v>
      </c>
      <c r="F264" s="33">
        <v>843.39419999999996</v>
      </c>
      <c r="G264" s="24">
        <f t="shared" si="31"/>
        <v>2010</v>
      </c>
    </row>
    <row r="265" spans="1:7">
      <c r="A265" s="39">
        <v>40360</v>
      </c>
      <c r="B265" s="33">
        <v>82.140199999999993</v>
      </c>
      <c r="C265" s="33">
        <v>202.14769999999999</v>
      </c>
      <c r="D265" s="33">
        <v>132.62549999999999</v>
      </c>
      <c r="E265" s="33">
        <v>456.3073</v>
      </c>
      <c r="F265" s="33">
        <v>845.22540000000004</v>
      </c>
      <c r="G265" s="24">
        <f t="shared" si="31"/>
        <v>2010</v>
      </c>
    </row>
    <row r="266" spans="1:7">
      <c r="A266" s="40">
        <v>40391</v>
      </c>
      <c r="B266" s="33">
        <v>82.271299999999997</v>
      </c>
      <c r="C266" s="33">
        <v>202.67750000000001</v>
      </c>
      <c r="D266" s="33">
        <v>131.27940000000001</v>
      </c>
      <c r="E266" s="33">
        <v>452.46749999999997</v>
      </c>
      <c r="F266" s="33">
        <v>847.57299999999998</v>
      </c>
      <c r="G266" s="24">
        <f t="shared" si="31"/>
        <v>2010</v>
      </c>
    </row>
    <row r="267" spans="1:7">
      <c r="A267" s="41">
        <v>40422</v>
      </c>
      <c r="B267" s="33">
        <v>83.406899999999993</v>
      </c>
      <c r="C267" s="33">
        <v>202.9256</v>
      </c>
      <c r="D267" s="33">
        <v>130.3415</v>
      </c>
      <c r="E267" s="33">
        <v>457.26369999999997</v>
      </c>
      <c r="F267" s="33">
        <v>852.01599999999996</v>
      </c>
      <c r="G267" s="24">
        <f t="shared" si="31"/>
        <v>2010</v>
      </c>
    </row>
    <row r="268" spans="1:7">
      <c r="A268" s="42">
        <v>40452</v>
      </c>
      <c r="B268" s="33">
        <v>82.745999999999995</v>
      </c>
      <c r="C268" s="33">
        <v>203.5335</v>
      </c>
      <c r="D268" s="33">
        <v>126.81789999999999</v>
      </c>
      <c r="E268" s="33">
        <v>442.77539999999999</v>
      </c>
      <c r="F268" s="33">
        <v>857.27560000000005</v>
      </c>
      <c r="G268" s="24">
        <f t="shared" si="31"/>
        <v>2010</v>
      </c>
    </row>
    <row r="269" spans="1:7">
      <c r="A269" s="43">
        <v>40483</v>
      </c>
      <c r="B269" s="33">
        <v>80.7821</v>
      </c>
      <c r="C269" s="33">
        <v>203.71029999999999</v>
      </c>
      <c r="D269" s="33">
        <v>127.6506</v>
      </c>
      <c r="E269" s="33">
        <v>438.21019999999999</v>
      </c>
      <c r="F269" s="33">
        <v>864.14430000000004</v>
      </c>
      <c r="G269" s="24">
        <f t="shared" si="31"/>
        <v>2010</v>
      </c>
    </row>
    <row r="270" spans="1:7">
      <c r="A270" s="44">
        <v>40513</v>
      </c>
      <c r="B270" s="33">
        <v>80.058000000000007</v>
      </c>
      <c r="C270" s="33">
        <v>204.30670000000001</v>
      </c>
      <c r="D270" s="33">
        <v>129.3382</v>
      </c>
      <c r="E270" s="33">
        <v>440.91230000000002</v>
      </c>
      <c r="F270" s="33">
        <v>868.42520000000002</v>
      </c>
      <c r="G270" s="24">
        <f t="shared" si="31"/>
        <v>2010</v>
      </c>
    </row>
    <row r="271" spans="1:7">
      <c r="A271" s="32">
        <v>40544</v>
      </c>
      <c r="B271" s="33">
        <v>78.714600000000004</v>
      </c>
      <c r="C271" s="33">
        <v>205.15899999999999</v>
      </c>
      <c r="D271" s="33">
        <v>128.76779999999999</v>
      </c>
      <c r="E271" s="33">
        <v>431.90289999999999</v>
      </c>
      <c r="F271" s="33">
        <v>872.65589999999997</v>
      </c>
      <c r="G271" s="24">
        <f t="shared" si="31"/>
        <v>2011</v>
      </c>
    </row>
    <row r="272" spans="1:7">
      <c r="A272" s="34">
        <v>40575</v>
      </c>
      <c r="B272" s="33">
        <v>78.987099999999998</v>
      </c>
      <c r="C272" s="33">
        <v>206.10820000000001</v>
      </c>
      <c r="D272" s="33">
        <v>127.64149999999999</v>
      </c>
      <c r="E272" s="33">
        <v>429.23270000000002</v>
      </c>
      <c r="F272" s="33">
        <v>875.92960000000005</v>
      </c>
      <c r="G272" s="24">
        <f t="shared" si="31"/>
        <v>2011</v>
      </c>
    </row>
    <row r="273" spans="1:7">
      <c r="A273" s="35">
        <v>40603</v>
      </c>
      <c r="B273" s="33">
        <v>79.863500000000002</v>
      </c>
      <c r="C273" s="33">
        <v>207.59360000000001</v>
      </c>
      <c r="D273" s="33">
        <v>126.3258</v>
      </c>
      <c r="E273" s="33">
        <v>427.26659999999998</v>
      </c>
      <c r="F273" s="33">
        <v>877.61</v>
      </c>
      <c r="G273" s="24">
        <f t="shared" si="31"/>
        <v>2011</v>
      </c>
    </row>
    <row r="274" spans="1:7">
      <c r="A274" s="36">
        <v>40634</v>
      </c>
      <c r="B274" s="33">
        <v>79.260499999999993</v>
      </c>
      <c r="C274" s="33">
        <v>208.56659999999999</v>
      </c>
      <c r="D274" s="33">
        <v>125.1383</v>
      </c>
      <c r="E274" s="33">
        <v>418.0616</v>
      </c>
      <c r="F274" s="33">
        <v>877.5403</v>
      </c>
      <c r="G274" s="24">
        <f t="shared" si="31"/>
        <v>2011</v>
      </c>
    </row>
    <row r="275" spans="1:7">
      <c r="A275" s="37">
        <v>40664</v>
      </c>
      <c r="B275" s="33">
        <v>79.397499999999994</v>
      </c>
      <c r="C275" s="33">
        <v>209.1669</v>
      </c>
      <c r="D275" s="33">
        <v>125.0262</v>
      </c>
      <c r="E275" s="33">
        <v>414.13279999999997</v>
      </c>
      <c r="F275" s="33">
        <v>871.07129999999995</v>
      </c>
      <c r="G275" s="24">
        <f t="shared" si="31"/>
        <v>2011</v>
      </c>
    </row>
    <row r="276" spans="1:7">
      <c r="A276" s="38">
        <v>40695</v>
      </c>
      <c r="B276" s="33">
        <v>80.472200000000001</v>
      </c>
      <c r="C276" s="33">
        <v>209.1644</v>
      </c>
      <c r="D276" s="33">
        <v>124.8873</v>
      </c>
      <c r="E276" s="33">
        <v>419.25619999999998</v>
      </c>
      <c r="F276" s="33">
        <v>871.02769999999998</v>
      </c>
      <c r="G276" s="24">
        <f t="shared" ref="G276:G336" si="32">+YEAR(A276)</f>
        <v>2011</v>
      </c>
    </row>
    <row r="277" spans="1:7">
      <c r="A277" s="39">
        <v>40725</v>
      </c>
      <c r="B277" s="33">
        <v>79.491799999999998</v>
      </c>
      <c r="C277" s="33">
        <v>209.45140000000001</v>
      </c>
      <c r="D277" s="33">
        <v>124.75709999999999</v>
      </c>
      <c r="E277" s="33">
        <v>415.13189999999997</v>
      </c>
      <c r="F277" s="33">
        <v>875.20690000000002</v>
      </c>
      <c r="G277" s="24">
        <f t="shared" si="32"/>
        <v>2011</v>
      </c>
    </row>
    <row r="278" spans="1:7">
      <c r="A278" s="40">
        <v>40756</v>
      </c>
      <c r="B278" s="33">
        <v>83.438999999999993</v>
      </c>
      <c r="C278" s="33">
        <v>210.0992</v>
      </c>
      <c r="D278" s="33">
        <v>124.0779</v>
      </c>
      <c r="E278" s="33">
        <v>432.72059999999999</v>
      </c>
      <c r="F278" s="33">
        <v>876.59130000000005</v>
      </c>
      <c r="G278" s="24">
        <f t="shared" si="32"/>
        <v>2011</v>
      </c>
    </row>
    <row r="279" spans="1:7">
      <c r="A279" s="41">
        <v>40787</v>
      </c>
      <c r="B279" s="33">
        <v>86.933700000000002</v>
      </c>
      <c r="C279" s="33">
        <v>210.5719</v>
      </c>
      <c r="D279" s="33">
        <v>126.4854</v>
      </c>
      <c r="E279" s="33">
        <v>459.685</v>
      </c>
      <c r="F279" s="33">
        <v>878.74189999999999</v>
      </c>
      <c r="G279" s="24">
        <f t="shared" si="32"/>
        <v>2011</v>
      </c>
    </row>
    <row r="280" spans="1:7">
      <c r="A280" s="42">
        <v>40817</v>
      </c>
      <c r="B280" s="33">
        <v>89.857799999999997</v>
      </c>
      <c r="C280" s="33">
        <v>210.8449</v>
      </c>
      <c r="D280" s="33">
        <v>126.9002</v>
      </c>
      <c r="E280" s="33">
        <v>479.30029999999999</v>
      </c>
      <c r="F280" s="33">
        <v>884.67110000000002</v>
      </c>
      <c r="G280" s="24">
        <f t="shared" si="32"/>
        <v>2011</v>
      </c>
    </row>
    <row r="281" spans="1:7">
      <c r="A281" s="43">
        <v>40848</v>
      </c>
      <c r="B281" s="33">
        <v>89.376300000000001</v>
      </c>
      <c r="C281" s="33">
        <v>210.84739999999999</v>
      </c>
      <c r="D281" s="33">
        <v>127.6713</v>
      </c>
      <c r="E281" s="33">
        <v>484.81119999999999</v>
      </c>
      <c r="F281" s="33">
        <v>894.23979999999995</v>
      </c>
      <c r="G281" s="24">
        <f t="shared" si="32"/>
        <v>2011</v>
      </c>
    </row>
    <row r="282" spans="1:7">
      <c r="A282" s="44">
        <v>40878</v>
      </c>
      <c r="B282" s="33">
        <v>88.399000000000001</v>
      </c>
      <c r="C282" s="33">
        <v>210.97389999999999</v>
      </c>
      <c r="D282" s="33">
        <v>129.19540000000001</v>
      </c>
      <c r="E282" s="33">
        <v>488.92840000000001</v>
      </c>
      <c r="F282" s="33">
        <v>901.5883</v>
      </c>
      <c r="G282" s="24">
        <f t="shared" si="32"/>
        <v>2011</v>
      </c>
    </row>
    <row r="283" spans="1:7">
      <c r="A283" s="32">
        <v>40909</v>
      </c>
      <c r="B283" s="33">
        <v>86.145399999999995</v>
      </c>
      <c r="C283" s="33">
        <v>211.77260000000001</v>
      </c>
      <c r="D283" s="33">
        <v>129.76929999999999</v>
      </c>
      <c r="E283" s="33">
        <v>480.15</v>
      </c>
      <c r="F283" s="33">
        <v>907.97029999999995</v>
      </c>
      <c r="G283" s="24">
        <f t="shared" si="32"/>
        <v>2012</v>
      </c>
    </row>
    <row r="284" spans="1:7">
      <c r="A284" s="34">
        <v>40940</v>
      </c>
      <c r="B284" s="33">
        <v>82.415199999999999</v>
      </c>
      <c r="C284" s="33">
        <v>212.81219999999999</v>
      </c>
      <c r="D284" s="33">
        <v>128.9478</v>
      </c>
      <c r="E284" s="33">
        <v>455.1447</v>
      </c>
      <c r="F284" s="33">
        <v>909.81610000000001</v>
      </c>
      <c r="G284" s="24">
        <f t="shared" si="32"/>
        <v>2012</v>
      </c>
    </row>
    <row r="285" spans="1:7">
      <c r="A285" s="35">
        <v>40969</v>
      </c>
      <c r="B285" s="33">
        <v>81.898099999999999</v>
      </c>
      <c r="C285" s="33">
        <v>214.26310000000001</v>
      </c>
      <c r="D285" s="33">
        <v>130.1096</v>
      </c>
      <c r="E285" s="33">
        <v>453.53410000000002</v>
      </c>
      <c r="F285" s="33">
        <v>910.33849999999995</v>
      </c>
      <c r="G285" s="24">
        <f t="shared" si="32"/>
        <v>2012</v>
      </c>
    </row>
    <row r="286" spans="1:7">
      <c r="A286" s="36">
        <v>41000</v>
      </c>
      <c r="B286" s="33">
        <v>84.430999999999997</v>
      </c>
      <c r="C286" s="33">
        <v>215.06700000000001</v>
      </c>
      <c r="D286" s="33">
        <v>130.01830000000001</v>
      </c>
      <c r="E286" s="33">
        <v>464.02620000000002</v>
      </c>
      <c r="F286" s="33">
        <v>907.48270000000002</v>
      </c>
      <c r="G286" s="24">
        <f t="shared" si="32"/>
        <v>2012</v>
      </c>
    </row>
    <row r="287" spans="1:7">
      <c r="A287" s="37">
        <v>41030</v>
      </c>
      <c r="B287" s="33">
        <v>87.197100000000006</v>
      </c>
      <c r="C287" s="33">
        <v>215.02209999999999</v>
      </c>
      <c r="D287" s="33">
        <v>131.14609999999999</v>
      </c>
      <c r="E287" s="33">
        <v>481.95979999999997</v>
      </c>
      <c r="F287" s="33">
        <v>904.6182</v>
      </c>
      <c r="G287" s="24">
        <f t="shared" si="32"/>
        <v>2012</v>
      </c>
    </row>
    <row r="288" spans="1:7">
      <c r="A288" s="38">
        <v>41061</v>
      </c>
      <c r="B288" s="33">
        <v>88.601299999999995</v>
      </c>
      <c r="C288" s="33">
        <v>214.7296</v>
      </c>
      <c r="D288" s="33">
        <v>132.33629999999999</v>
      </c>
      <c r="E288" s="33">
        <v>497.12009999999998</v>
      </c>
      <c r="F288" s="33">
        <v>908.78869999999995</v>
      </c>
      <c r="G288" s="24">
        <f t="shared" si="32"/>
        <v>2012</v>
      </c>
    </row>
    <row r="289" spans="1:7">
      <c r="A289" s="39">
        <v>41091</v>
      </c>
      <c r="B289" s="33">
        <v>84.017399999999995</v>
      </c>
      <c r="C289" s="33">
        <v>214.84270000000001</v>
      </c>
      <c r="D289" s="33">
        <v>132.96549999999999</v>
      </c>
      <c r="E289" s="33">
        <v>476.05059999999997</v>
      </c>
      <c r="F289" s="33">
        <v>913.89080000000001</v>
      </c>
      <c r="G289" s="24">
        <f t="shared" si="32"/>
        <v>2012</v>
      </c>
    </row>
    <row r="290" spans="1:7">
      <c r="A290" s="40">
        <v>41122</v>
      </c>
      <c r="B290" s="33">
        <v>83.282600000000002</v>
      </c>
      <c r="C290" s="33">
        <v>215.85730000000001</v>
      </c>
      <c r="D290" s="33">
        <v>132.25749999999999</v>
      </c>
      <c r="E290" s="33">
        <v>468.57</v>
      </c>
      <c r="F290" s="33">
        <v>916.63350000000003</v>
      </c>
      <c r="G290" s="24">
        <f t="shared" si="32"/>
        <v>2012</v>
      </c>
    </row>
    <row r="291" spans="1:7">
      <c r="A291" s="41">
        <v>41153</v>
      </c>
      <c r="B291" s="33">
        <v>83.190399999999997</v>
      </c>
      <c r="C291" s="33">
        <v>216.63329999999999</v>
      </c>
      <c r="D291" s="33">
        <v>130.3706</v>
      </c>
      <c r="E291" s="33">
        <v>461.74709999999999</v>
      </c>
      <c r="F291" s="33">
        <v>920.67340000000002</v>
      </c>
      <c r="G291" s="24">
        <f t="shared" si="32"/>
        <v>2012</v>
      </c>
    </row>
    <row r="292" spans="1:7">
      <c r="A292" s="42">
        <v>41183</v>
      </c>
      <c r="B292" s="33">
        <v>82.370599999999996</v>
      </c>
      <c r="C292" s="33">
        <v>217.20249999999999</v>
      </c>
      <c r="D292" s="33">
        <v>130.1934</v>
      </c>
      <c r="E292" s="33">
        <v>457.68329999999997</v>
      </c>
      <c r="F292" s="33">
        <v>925.33150000000001</v>
      </c>
      <c r="G292" s="24">
        <f t="shared" si="32"/>
        <v>2012</v>
      </c>
    </row>
    <row r="293" spans="1:7">
      <c r="A293" s="43">
        <v>41214</v>
      </c>
      <c r="B293" s="33">
        <v>82.393199999999993</v>
      </c>
      <c r="C293" s="33">
        <v>216.96270000000001</v>
      </c>
      <c r="D293" s="33">
        <v>131.2876</v>
      </c>
      <c r="E293" s="33">
        <v>465.30610000000001</v>
      </c>
      <c r="F293" s="33">
        <v>931.61770000000001</v>
      </c>
      <c r="G293" s="24">
        <f t="shared" si="32"/>
        <v>2012</v>
      </c>
    </row>
    <row r="294" spans="1:7">
      <c r="A294" s="44">
        <v>41244</v>
      </c>
      <c r="B294" s="33">
        <v>80.988399999999999</v>
      </c>
      <c r="C294" s="33">
        <v>217.22219999999999</v>
      </c>
      <c r="D294" s="33">
        <v>131.17310000000001</v>
      </c>
      <c r="E294" s="33">
        <v>457.47710000000001</v>
      </c>
      <c r="F294" s="33">
        <v>933.75959999999998</v>
      </c>
      <c r="G294" s="24">
        <f t="shared" si="32"/>
        <v>2012</v>
      </c>
    </row>
    <row r="295" spans="1:7">
      <c r="A295" s="32">
        <v>41275</v>
      </c>
      <c r="B295" s="33">
        <v>79.5351</v>
      </c>
      <c r="C295" s="33">
        <v>217.65049999999999</v>
      </c>
      <c r="D295" s="33">
        <v>131.79310000000001</v>
      </c>
      <c r="E295" s="33">
        <v>452.31810000000002</v>
      </c>
      <c r="F295" s="33">
        <v>937.52080000000001</v>
      </c>
      <c r="G295" s="24">
        <f t="shared" si="32"/>
        <v>2013</v>
      </c>
    </row>
    <row r="296" spans="1:7">
      <c r="A296" s="34">
        <v>41306</v>
      </c>
      <c r="B296" s="33">
        <v>78.954599999999999</v>
      </c>
      <c r="C296" s="33">
        <v>219.042</v>
      </c>
      <c r="D296" s="33">
        <v>132.87819999999999</v>
      </c>
      <c r="E296" s="33">
        <v>452.05149999999998</v>
      </c>
      <c r="F296" s="33">
        <v>942.1354</v>
      </c>
      <c r="G296" s="24">
        <f t="shared" si="32"/>
        <v>2013</v>
      </c>
    </row>
    <row r="297" spans="1:7">
      <c r="A297" s="35">
        <v>41334</v>
      </c>
      <c r="B297" s="33">
        <v>76.651300000000006</v>
      </c>
      <c r="C297" s="33">
        <v>219.91739999999999</v>
      </c>
      <c r="D297" s="33">
        <v>134.916</v>
      </c>
      <c r="E297" s="33">
        <v>447.07740000000001</v>
      </c>
      <c r="F297" s="33">
        <v>949.04849999999999</v>
      </c>
      <c r="G297" s="24">
        <f t="shared" si="32"/>
        <v>2013</v>
      </c>
    </row>
    <row r="298" spans="1:7">
      <c r="A298" s="36">
        <v>41365</v>
      </c>
      <c r="B298" s="33">
        <v>74.384100000000004</v>
      </c>
      <c r="C298" s="33">
        <v>220.1935</v>
      </c>
      <c r="D298" s="33">
        <v>135.2433</v>
      </c>
      <c r="E298" s="33">
        <v>434.64769999999999</v>
      </c>
      <c r="F298" s="33">
        <v>949.67539999999997</v>
      </c>
      <c r="G298" s="24">
        <f t="shared" si="32"/>
        <v>2013</v>
      </c>
    </row>
    <row r="299" spans="1:7">
      <c r="A299" s="37">
        <v>41395</v>
      </c>
      <c r="B299" s="33">
        <v>74.402000000000001</v>
      </c>
      <c r="C299" s="33">
        <v>220.64660000000001</v>
      </c>
      <c r="D299" s="33">
        <v>136.2449</v>
      </c>
      <c r="E299" s="33">
        <v>435.61829999999998</v>
      </c>
      <c r="F299" s="33">
        <v>946.51490000000001</v>
      </c>
      <c r="G299" s="24">
        <f t="shared" si="32"/>
        <v>2013</v>
      </c>
    </row>
    <row r="300" spans="1:7">
      <c r="A300" s="38">
        <v>41426</v>
      </c>
      <c r="B300" s="33">
        <v>79.480099999999993</v>
      </c>
      <c r="C300" s="33">
        <v>221.22319999999999</v>
      </c>
      <c r="D300" s="33">
        <v>135.09299999999999</v>
      </c>
      <c r="E300" s="33">
        <v>459.93389999999999</v>
      </c>
      <c r="F300" s="33">
        <v>945.9402</v>
      </c>
      <c r="G300" s="24">
        <f t="shared" si="32"/>
        <v>2013</v>
      </c>
    </row>
    <row r="301" spans="1:7">
      <c r="A301" s="39">
        <v>41456</v>
      </c>
      <c r="B301" s="33">
        <v>76.646199999999993</v>
      </c>
      <c r="C301" s="33">
        <v>221.68459999999999</v>
      </c>
      <c r="D301" s="33">
        <v>138.78739999999999</v>
      </c>
      <c r="E301" s="33">
        <v>454.5652</v>
      </c>
      <c r="F301" s="33">
        <v>945.6268</v>
      </c>
      <c r="G301" s="24">
        <f t="shared" si="32"/>
        <v>2013</v>
      </c>
    </row>
    <row r="302" spans="1:7">
      <c r="A302" s="40">
        <v>41487</v>
      </c>
      <c r="B302" s="33">
        <v>77.628200000000007</v>
      </c>
      <c r="C302" s="33">
        <v>222.2593</v>
      </c>
      <c r="D302" s="33">
        <v>137.91120000000001</v>
      </c>
      <c r="E302" s="33">
        <v>457.59800000000001</v>
      </c>
      <c r="F302" s="33">
        <v>948.31719999999996</v>
      </c>
      <c r="G302" s="24">
        <f t="shared" si="32"/>
        <v>2013</v>
      </c>
    </row>
    <row r="303" spans="1:7">
      <c r="A303" s="41">
        <v>41518</v>
      </c>
      <c r="B303" s="33">
        <v>78.8172</v>
      </c>
      <c r="C303" s="33">
        <v>222.70249999999999</v>
      </c>
      <c r="D303" s="33">
        <v>137.93109999999999</v>
      </c>
      <c r="E303" s="33">
        <v>465.49459999999999</v>
      </c>
      <c r="F303" s="33">
        <v>951.88689999999997</v>
      </c>
      <c r="G303" s="24">
        <f t="shared" si="32"/>
        <v>2013</v>
      </c>
    </row>
    <row r="304" spans="1:7">
      <c r="A304" s="42">
        <v>41548</v>
      </c>
      <c r="B304" s="33">
        <v>78.825299999999999</v>
      </c>
      <c r="C304" s="33">
        <v>222.71039999999999</v>
      </c>
      <c r="D304" s="33">
        <v>136.49520000000001</v>
      </c>
      <c r="E304" s="33">
        <v>462.8707</v>
      </c>
      <c r="F304" s="33">
        <v>956.4144</v>
      </c>
      <c r="G304" s="24">
        <f t="shared" si="32"/>
        <v>2013</v>
      </c>
    </row>
    <row r="305" spans="1:7">
      <c r="A305" s="43">
        <v>41579</v>
      </c>
      <c r="B305" s="33">
        <v>77.736000000000004</v>
      </c>
      <c r="C305" s="33">
        <v>222.709</v>
      </c>
      <c r="D305" s="33">
        <v>137.5994</v>
      </c>
      <c r="E305" s="33">
        <v>464.4599</v>
      </c>
      <c r="F305" s="33">
        <v>965.33010000000002</v>
      </c>
      <c r="G305" s="24">
        <f t="shared" si="32"/>
        <v>2013</v>
      </c>
    </row>
    <row r="306" spans="1:7">
      <c r="A306" s="44">
        <v>41609</v>
      </c>
      <c r="B306" s="33">
        <v>77.024199999999993</v>
      </c>
      <c r="C306" s="33">
        <v>222.9879</v>
      </c>
      <c r="D306" s="33">
        <v>137.68469999999999</v>
      </c>
      <c r="E306" s="33">
        <v>462.55419999999998</v>
      </c>
      <c r="F306" s="33">
        <v>970.86749999999995</v>
      </c>
      <c r="G306" s="24">
        <f t="shared" si="32"/>
        <v>2013</v>
      </c>
    </row>
    <row r="307" spans="1:7">
      <c r="A307" s="32">
        <v>41640</v>
      </c>
      <c r="B307" s="33">
        <v>77.099699999999999</v>
      </c>
      <c r="C307" s="33">
        <v>223.2107</v>
      </c>
      <c r="D307" s="33">
        <v>138.44239999999999</v>
      </c>
      <c r="E307" s="33">
        <v>469.2491</v>
      </c>
      <c r="F307" s="33">
        <v>979.54809999999998</v>
      </c>
      <c r="G307" s="24">
        <f t="shared" si="32"/>
        <v>2014</v>
      </c>
    </row>
    <row r="308" spans="1:7">
      <c r="A308" s="34">
        <v>41671</v>
      </c>
      <c r="B308" s="33">
        <v>77.855199999999996</v>
      </c>
      <c r="C308" s="33">
        <v>223.94890000000001</v>
      </c>
      <c r="D308" s="33">
        <v>138.14769999999999</v>
      </c>
      <c r="E308" s="33">
        <v>472.47390000000001</v>
      </c>
      <c r="F308" s="33">
        <v>982.02949999999998</v>
      </c>
      <c r="G308" s="24">
        <f t="shared" si="32"/>
        <v>2014</v>
      </c>
    </row>
    <row r="309" spans="1:7">
      <c r="A309" s="35">
        <v>41699</v>
      </c>
      <c r="B309" s="33">
        <v>77.925899999999999</v>
      </c>
      <c r="C309" s="33">
        <v>224.94479999999999</v>
      </c>
      <c r="D309" s="33">
        <v>137.49359999999999</v>
      </c>
      <c r="E309" s="33">
        <v>469.86419999999998</v>
      </c>
      <c r="F309" s="33">
        <v>984.71990000000005</v>
      </c>
      <c r="G309" s="24">
        <f t="shared" si="32"/>
        <v>2014</v>
      </c>
    </row>
    <row r="310" spans="1:7">
      <c r="A310" s="36">
        <v>41730</v>
      </c>
      <c r="B310" s="33">
        <v>77.674899999999994</v>
      </c>
      <c r="C310" s="33">
        <v>226.24889999999999</v>
      </c>
      <c r="D310" s="33">
        <v>137.4477</v>
      </c>
      <c r="E310" s="33">
        <v>464.62700000000001</v>
      </c>
      <c r="F310" s="33">
        <v>982.88279999999997</v>
      </c>
      <c r="G310" s="24">
        <f t="shared" si="32"/>
        <v>2014</v>
      </c>
    </row>
    <row r="311" spans="1:7">
      <c r="A311" s="37">
        <v>41760</v>
      </c>
      <c r="B311" s="33">
        <v>77.432000000000002</v>
      </c>
      <c r="C311" s="33">
        <v>226.7722</v>
      </c>
      <c r="D311" s="33">
        <v>137.36590000000001</v>
      </c>
      <c r="E311" s="33">
        <v>460.35340000000002</v>
      </c>
      <c r="F311" s="33">
        <v>979.73969999999997</v>
      </c>
      <c r="G311" s="24">
        <f t="shared" si="32"/>
        <v>2014</v>
      </c>
    </row>
    <row r="312" spans="1:7">
      <c r="A312" s="38">
        <v>41791</v>
      </c>
      <c r="B312" s="33">
        <v>77.337800000000001</v>
      </c>
      <c r="C312" s="33">
        <v>227.16370000000001</v>
      </c>
      <c r="D312" s="33">
        <v>137.90729999999999</v>
      </c>
      <c r="E312" s="33">
        <v>461.60849999999999</v>
      </c>
      <c r="F312" s="33">
        <v>981.4375</v>
      </c>
      <c r="G312" s="24">
        <f t="shared" si="32"/>
        <v>2014</v>
      </c>
    </row>
    <row r="313" spans="1:7">
      <c r="A313" s="39">
        <v>41821</v>
      </c>
      <c r="B313" s="33">
        <v>76.859200000000001</v>
      </c>
      <c r="C313" s="33">
        <v>227.43539999999999</v>
      </c>
      <c r="D313" s="33">
        <v>138.44649999999999</v>
      </c>
      <c r="E313" s="33">
        <v>461.26</v>
      </c>
      <c r="F313" s="33">
        <v>984.13660000000004</v>
      </c>
      <c r="G313" s="24">
        <f t="shared" si="32"/>
        <v>2014</v>
      </c>
    </row>
    <row r="314" spans="1:7">
      <c r="A314" s="40">
        <v>41852</v>
      </c>
      <c r="B314" s="33">
        <v>77.191999999999993</v>
      </c>
      <c r="C314" s="33">
        <v>227.7483</v>
      </c>
      <c r="D314" s="33">
        <v>139.4068</v>
      </c>
      <c r="E314" s="33">
        <v>467.5034</v>
      </c>
      <c r="F314" s="33">
        <v>987.67150000000004</v>
      </c>
      <c r="G314" s="24">
        <f t="shared" si="32"/>
        <v>2014</v>
      </c>
    </row>
    <row r="315" spans="1:7">
      <c r="A315" s="41">
        <v>41883</v>
      </c>
      <c r="B315" s="33">
        <v>75.771600000000007</v>
      </c>
      <c r="C315" s="33">
        <v>227.97229999999999</v>
      </c>
      <c r="D315" s="33">
        <v>142.08580000000001</v>
      </c>
      <c r="E315" s="33">
        <v>469.32380000000001</v>
      </c>
      <c r="F315" s="33">
        <v>992.0335</v>
      </c>
      <c r="G315" s="24">
        <f t="shared" si="32"/>
        <v>2014</v>
      </c>
    </row>
    <row r="316" spans="1:7">
      <c r="A316" s="42">
        <v>41913</v>
      </c>
      <c r="B316" s="33">
        <v>76.1738</v>
      </c>
      <c r="C316" s="33">
        <v>227.87389999999999</v>
      </c>
      <c r="D316" s="33">
        <v>143.4417</v>
      </c>
      <c r="E316" s="33">
        <v>479.15809999999999</v>
      </c>
      <c r="F316" s="33">
        <v>997.51880000000006</v>
      </c>
      <c r="G316" s="24">
        <f t="shared" si="32"/>
        <v>2014</v>
      </c>
    </row>
    <row r="317" spans="1:7">
      <c r="A317" s="43">
        <v>41944</v>
      </c>
      <c r="B317" s="33">
        <v>74.581000000000003</v>
      </c>
      <c r="C317" s="33">
        <v>227.28819999999999</v>
      </c>
      <c r="D317" s="33">
        <v>146.09010000000001</v>
      </c>
      <c r="E317" s="33">
        <v>482.89479999999998</v>
      </c>
      <c r="F317" s="33">
        <v>1005.5638</v>
      </c>
      <c r="G317" s="24">
        <f t="shared" si="32"/>
        <v>2014</v>
      </c>
    </row>
    <row r="318" spans="1:7">
      <c r="A318" s="44">
        <v>41974</v>
      </c>
      <c r="B318" s="33">
        <v>77.835099999999997</v>
      </c>
      <c r="C318" s="33">
        <v>226.97309999999999</v>
      </c>
      <c r="D318" s="33">
        <v>147.75810000000001</v>
      </c>
      <c r="E318" s="33">
        <v>512.92750000000001</v>
      </c>
      <c r="F318" s="33">
        <v>1010.4918</v>
      </c>
      <c r="G318" s="24">
        <f t="shared" si="32"/>
        <v>2014</v>
      </c>
    </row>
    <row r="319" spans="1:7">
      <c r="A319" s="32">
        <v>42005</v>
      </c>
      <c r="B319" s="33">
        <v>77.400099999999995</v>
      </c>
      <c r="C319" s="33">
        <v>226.27269999999999</v>
      </c>
      <c r="D319" s="33">
        <v>150.82400000000001</v>
      </c>
      <c r="E319" s="33">
        <v>521.78409999999997</v>
      </c>
      <c r="F319" s="33">
        <v>1009.5776</v>
      </c>
      <c r="G319" s="24">
        <f t="shared" si="32"/>
        <v>2015</v>
      </c>
    </row>
    <row r="320" spans="1:7">
      <c r="A320" s="34">
        <v>42036</v>
      </c>
      <c r="B320" s="33">
        <v>78.130499999999998</v>
      </c>
      <c r="C320" s="33">
        <v>227.18289999999999</v>
      </c>
      <c r="D320" s="33">
        <v>152.18989999999999</v>
      </c>
      <c r="E320" s="33">
        <v>530.35270000000003</v>
      </c>
      <c r="F320" s="33">
        <v>1011.4930000000001</v>
      </c>
      <c r="G320" s="24">
        <f t="shared" si="32"/>
        <v>2015</v>
      </c>
    </row>
    <row r="321" spans="1:7">
      <c r="A321" s="35">
        <v>42064</v>
      </c>
      <c r="B321" s="33">
        <v>78.068200000000004</v>
      </c>
      <c r="C321" s="33">
        <v>228.3158</v>
      </c>
      <c r="D321" s="33">
        <v>155.34870000000001</v>
      </c>
      <c r="E321" s="33">
        <v>540.43589999999995</v>
      </c>
      <c r="F321" s="33">
        <v>1015.6113</v>
      </c>
      <c r="G321" s="24">
        <f t="shared" si="32"/>
        <v>2015</v>
      </c>
    </row>
    <row r="322" spans="1:7">
      <c r="A322" s="36">
        <v>42095</v>
      </c>
      <c r="B322" s="33">
        <v>78.620900000000006</v>
      </c>
      <c r="C322" s="33">
        <v>228.97030000000001</v>
      </c>
      <c r="D322" s="33">
        <v>155.32990000000001</v>
      </c>
      <c r="E322" s="33">
        <v>541.23590000000002</v>
      </c>
      <c r="F322" s="33">
        <v>1012.9819</v>
      </c>
      <c r="G322" s="24">
        <f t="shared" si="32"/>
        <v>2015</v>
      </c>
    </row>
    <row r="323" spans="1:7">
      <c r="A323" s="37">
        <v>42125</v>
      </c>
      <c r="B323" s="33">
        <v>80.336500000000001</v>
      </c>
      <c r="C323" s="33">
        <v>229.7955</v>
      </c>
      <c r="D323" s="33">
        <v>153.65559999999999</v>
      </c>
      <c r="E323" s="33">
        <v>542.39850000000001</v>
      </c>
      <c r="F323" s="33">
        <v>1007.9233</v>
      </c>
      <c r="G323" s="24">
        <f t="shared" si="32"/>
        <v>2015</v>
      </c>
    </row>
    <row r="324" spans="1:7">
      <c r="A324" s="38">
        <v>42156</v>
      </c>
      <c r="B324" s="33">
        <v>81.065600000000003</v>
      </c>
      <c r="C324" s="33">
        <v>230.2236</v>
      </c>
      <c r="D324" s="33">
        <v>154.3058</v>
      </c>
      <c r="E324" s="33">
        <v>549.53420000000006</v>
      </c>
      <c r="F324" s="33">
        <v>1009.6124</v>
      </c>
      <c r="G324" s="24">
        <f t="shared" si="32"/>
        <v>2015</v>
      </c>
    </row>
    <row r="325" spans="1:7">
      <c r="A325" s="39">
        <v>42186</v>
      </c>
      <c r="B325" s="33">
        <v>82.537899999999993</v>
      </c>
      <c r="C325" s="33">
        <v>230.3125</v>
      </c>
      <c r="D325" s="33">
        <v>155.62029999999999</v>
      </c>
      <c r="E325" s="33">
        <v>564.89009999999996</v>
      </c>
      <c r="F325" s="33">
        <v>1011.0925</v>
      </c>
      <c r="G325" s="24">
        <f t="shared" si="32"/>
        <v>2015</v>
      </c>
    </row>
    <row r="326" spans="1:7">
      <c r="A326" s="40">
        <v>42217</v>
      </c>
      <c r="B326" s="33">
        <v>85.525199999999998</v>
      </c>
      <c r="C326" s="33">
        <v>230.52119999999999</v>
      </c>
      <c r="D326" s="33">
        <v>155.66810000000001</v>
      </c>
      <c r="E326" s="33">
        <v>586.2192</v>
      </c>
      <c r="F326" s="33">
        <v>1013.2257</v>
      </c>
      <c r="G326" s="24">
        <f t="shared" si="32"/>
        <v>2015</v>
      </c>
    </row>
    <row r="327" spans="1:7">
      <c r="A327" s="41">
        <v>42248</v>
      </c>
      <c r="B327" s="33">
        <v>87.220799999999997</v>
      </c>
      <c r="C327" s="33">
        <v>230.42769999999999</v>
      </c>
      <c r="D327" s="33">
        <v>155.22989999999999</v>
      </c>
      <c r="E327" s="33">
        <v>598.63469999999995</v>
      </c>
      <c r="F327" s="33">
        <v>1017.0218</v>
      </c>
      <c r="G327" s="24">
        <f t="shared" si="32"/>
        <v>2015</v>
      </c>
    </row>
    <row r="328" spans="1:7">
      <c r="A328" s="42">
        <v>42278</v>
      </c>
      <c r="B328" s="33">
        <v>85.782799999999995</v>
      </c>
      <c r="C328" s="33">
        <v>230.66079999999999</v>
      </c>
      <c r="D328" s="33">
        <v>154.9872</v>
      </c>
      <c r="E328" s="33">
        <v>590.27229999999997</v>
      </c>
      <c r="F328" s="33">
        <v>1022.2545</v>
      </c>
      <c r="G328" s="24">
        <f t="shared" si="32"/>
        <v>2015</v>
      </c>
    </row>
    <row r="329" spans="1:7">
      <c r="A329" s="43">
        <v>42309</v>
      </c>
      <c r="B329" s="33">
        <v>83.8155</v>
      </c>
      <c r="C329" s="33">
        <v>230.4314</v>
      </c>
      <c r="D329" s="33">
        <v>157.91810000000001</v>
      </c>
      <c r="E329" s="33">
        <v>591.43849999999998</v>
      </c>
      <c r="F329" s="33">
        <v>1027.8354999999999</v>
      </c>
      <c r="G329" s="24">
        <f t="shared" si="32"/>
        <v>2015</v>
      </c>
    </row>
    <row r="330" spans="1:7">
      <c r="A330" s="44">
        <v>42339</v>
      </c>
      <c r="B330" s="33">
        <v>85.329800000000006</v>
      </c>
      <c r="C330" s="33">
        <v>230.3691</v>
      </c>
      <c r="D330" s="33">
        <v>157.8528</v>
      </c>
      <c r="E330" s="33">
        <v>604.4905</v>
      </c>
      <c r="F330" s="33">
        <v>1032.0235</v>
      </c>
      <c r="G330" s="24">
        <f t="shared" si="32"/>
        <v>2015</v>
      </c>
    </row>
    <row r="331" spans="1:7">
      <c r="A331" s="32">
        <v>42370</v>
      </c>
      <c r="B331" s="33">
        <v>89.5989</v>
      </c>
      <c r="C331" s="33">
        <v>230.1925</v>
      </c>
      <c r="D331" s="33">
        <v>158.2371</v>
      </c>
      <c r="E331" s="33">
        <v>639.19510000000002</v>
      </c>
      <c r="F331" s="33">
        <v>1035.9589000000001</v>
      </c>
      <c r="G331" s="24">
        <f t="shared" si="32"/>
        <v>2016</v>
      </c>
    </row>
    <row r="332" spans="1:7">
      <c r="A332" s="34">
        <v>42401</v>
      </c>
      <c r="B332" s="33">
        <v>92.96</v>
      </c>
      <c r="C332" s="33">
        <v>230.75309999999999</v>
      </c>
      <c r="D332" s="33">
        <v>156.5025</v>
      </c>
      <c r="E332" s="33">
        <v>657.17489999999998</v>
      </c>
      <c r="F332" s="33">
        <v>1040.4951000000001</v>
      </c>
      <c r="G332" s="24">
        <f t="shared" si="32"/>
        <v>2016</v>
      </c>
    </row>
    <row r="333" spans="1:7">
      <c r="A333" s="35">
        <v>42430</v>
      </c>
      <c r="B333" s="66">
        <v>89.877600000000001</v>
      </c>
      <c r="C333" s="66">
        <v>231.7285</v>
      </c>
      <c r="D333" s="66">
        <v>155.76920000000001</v>
      </c>
      <c r="E333" s="66">
        <v>630.67269999999996</v>
      </c>
      <c r="F333" s="66">
        <v>1042.0274999999999</v>
      </c>
      <c r="G333" s="24">
        <f t="shared" si="32"/>
        <v>2016</v>
      </c>
    </row>
    <row r="334" spans="1:7">
      <c r="A334" s="36">
        <v>42461</v>
      </c>
      <c r="B334" s="67">
        <v>90.419399999999996</v>
      </c>
      <c r="C334" s="67">
        <v>232.41200000000001</v>
      </c>
      <c r="D334" s="67">
        <v>153.62620000000001</v>
      </c>
      <c r="E334" s="67">
        <v>621.92989999999998</v>
      </c>
      <c r="F334" s="68">
        <v>1038.7275999999999</v>
      </c>
      <c r="G334" s="24">
        <f t="shared" si="32"/>
        <v>2016</v>
      </c>
    </row>
    <row r="335" spans="1:7">
      <c r="A335" s="69">
        <v>42491</v>
      </c>
      <c r="B335" s="70">
        <v>93.960999999999999</v>
      </c>
      <c r="C335" s="70">
        <v>233.3065</v>
      </c>
      <c r="D335" s="70">
        <v>153.74039999999999</v>
      </c>
      <c r="E335" s="70">
        <v>641.41719999999998</v>
      </c>
      <c r="F335" s="71">
        <v>1034.0956000000001</v>
      </c>
      <c r="G335" s="24">
        <f t="shared" si="32"/>
        <v>2016</v>
      </c>
    </row>
    <row r="336" spans="1:7">
      <c r="A336" s="72">
        <v>42522</v>
      </c>
      <c r="B336" s="73">
        <v>97.373699999999999</v>
      </c>
      <c r="C336" s="73">
        <v>233.85130000000001</v>
      </c>
      <c r="D336" s="73">
        <v>153.5292</v>
      </c>
      <c r="E336" s="73">
        <v>662.98440000000005</v>
      </c>
      <c r="F336" s="73">
        <v>1035.2362000000001</v>
      </c>
      <c r="G336" s="24">
        <f t="shared" si="32"/>
        <v>2016</v>
      </c>
    </row>
  </sheetData>
  <mergeCells count="2">
    <mergeCell ref="J14:K14"/>
    <mergeCell ref="L14:N1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P462Arriba</vt:lpstr>
      <vt:lpstr>Consulta</vt:lpstr>
      <vt:lpstr>P462Arriba!Área_de_impresión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D.G.C.G.</dc:creator>
  <cp:lastModifiedBy>jazmin_gutierrez</cp:lastModifiedBy>
  <cp:lastPrinted>2016-08-19T21:28:53Z</cp:lastPrinted>
  <dcterms:created xsi:type="dcterms:W3CDTF">1998-08-31T17:19:02Z</dcterms:created>
  <dcterms:modified xsi:type="dcterms:W3CDTF">2016-08-19T22:10:17Z</dcterms:modified>
</cp:coreProperties>
</file>