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CUARTO INFORME DE GOBIERNO-2016\ESTADÍSTICO\VERSIÓN FINAL (22-AGOSTO-16)\EXCEL\"/>
    </mc:Choice>
  </mc:AlternateContent>
  <bookViews>
    <workbookView xWindow="240" yWindow="375" windowWidth="4560" windowHeight="3810" tabRatio="850"/>
  </bookViews>
  <sheets>
    <sheet name="M4_512" sheetId="479" r:id="rId1"/>
  </sheets>
  <definedNames>
    <definedName name="_Fill" hidden="1">#REF!</definedName>
    <definedName name="A_impresión_IM">#REF!</definedName>
    <definedName name="_xlnm.Print_Area" localSheetId="0">M4_512!$A$4:$J$49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J32" i="479" l="1"/>
  <c r="E32" i="479"/>
  <c r="D32" i="479"/>
  <c r="C32" i="479"/>
  <c r="J31" i="479" l="1"/>
  <c r="E31" i="479"/>
  <c r="D31" i="479"/>
  <c r="J29" i="479"/>
  <c r="F29" i="479"/>
  <c r="E29" i="479"/>
  <c r="D29" i="479"/>
  <c r="C29" i="479"/>
  <c r="J28" i="479" l="1"/>
  <c r="F28" i="479"/>
  <c r="E28" i="479"/>
  <c r="C28" i="479"/>
  <c r="D28" i="479" l="1"/>
  <c r="D27" i="479"/>
  <c r="J25" i="479" l="1"/>
  <c r="J23" i="479" l="1"/>
  <c r="D23" i="479"/>
  <c r="D22" i="479"/>
  <c r="F21" i="479"/>
  <c r="E21" i="479"/>
  <c r="C21" i="479"/>
  <c r="D20" i="479"/>
  <c r="C20" i="479"/>
  <c r="J13" i="479"/>
  <c r="J14" i="479"/>
  <c r="J15" i="479"/>
  <c r="J16" i="479"/>
  <c r="J17" i="479"/>
  <c r="D21" i="479" l="1"/>
</calcChain>
</file>

<file path=xl/sharedStrings.xml><?xml version="1.0" encoding="utf-8"?>
<sst xmlns="http://schemas.openxmlformats.org/spreadsheetml/2006/main" count="30" uniqueCount="29">
  <si>
    <t>Año</t>
  </si>
  <si>
    <t>Reforestación e incendios forestales</t>
  </si>
  <si>
    <t>Superficie promedio
afectada por incendio
(Hectáreas/Incendio)</t>
  </si>
  <si>
    <t>Superficie
afectada
(Hectáreas)</t>
  </si>
  <si>
    <t>Fuente: Secretaría de Medio Ambiente y Recursos Naturales.</t>
  </si>
  <si>
    <t>Total</t>
  </si>
  <si>
    <t>Con fines de plantaciones forestales comerciales</t>
  </si>
  <si>
    <t>Con fines 
de conser-
vación</t>
  </si>
  <si>
    <t>Número 
de 
incendios</t>
  </si>
  <si>
    <t>Superficie
forestal total
(Hectáreas)</t>
  </si>
  <si>
    <t>Incendios forestales</t>
  </si>
  <si>
    <t xml:space="preserve">Reforestación </t>
  </si>
  <si>
    <t>(Miles de hectáreas)</t>
  </si>
  <si>
    <t xml:space="preserve">1/ Los datos de plantas plantadas corresponden a la reforestación con fines de conservación y restauración. </t>
  </si>
  <si>
    <t xml:space="preserve">3/ CONAFOR, Inventario Nacional Forestal y de Suelos, Informe de Resultados 2004-2009, con base en la Carta de uso del suelo y vegetación, Serie IV, escala 1:250,000, de INEGI 2007.      </t>
  </si>
  <si>
    <t xml:space="preserve">2/ Para  los  años  anteriores a  2010  se refiere al  porcentaje  de plantas  vivas  totales  encontradas en campo respecto a las plantas reportadas como  entregadas en ese mismo periodo </t>
  </si>
  <si>
    <t xml:space="preserve">     en  los  padrones de  reforestación.  A  partir  de  2011 se refiere al porcentaje de plantas vivas totales  encontradas en campo respecto al total  de plantas vivas y muertas establecidas </t>
  </si>
  <si>
    <t xml:space="preserve">     en campo.  En  todos los  años  se  estima  a  partir  de  una  muestra  estadísticamente  significativa.  La  evaluación externa  de los años  2000 a 2003  incluye  la  revisión  de  trabajos </t>
  </si>
  <si>
    <t xml:space="preserve">     de  reforestación  urbana,  reforestación de manglar y/o  siembra  aérea y en algunos casos incluye los trabajos de reforestación a cargo  de la SEDENA,  organizaciones sociales y de las</t>
  </si>
  <si>
    <t xml:space="preserve">     entidades federativas.  A partir  de 2004,  las  evaluaciones se  concentran  exclusivamente en  la  revisión de  trabajos  de  reforestación apoyados por la CONAFOR de acuerdo con sus </t>
  </si>
  <si>
    <t>nd</t>
  </si>
  <si>
    <t xml:space="preserve">     Reglas de Operación.  Por lo anterior,  los datos  históricos  no  son directamente comparables. La evaluación de la supervivencia de la reforestación 2015 se efectuará en 2016 y los</t>
  </si>
  <si>
    <t xml:space="preserve">      resultados estarán disponibles en los primeros meses de 2017.</t>
  </si>
  <si>
    <t>p/ Cifras preliminares al mes de junio, para el caso de incendios las cifras corresponden al periodo del 1 de enero al 30 de junio de 2016.</t>
  </si>
  <si>
    <r>
      <t xml:space="preserve">Plantas
plantadas
(Millones) </t>
    </r>
    <r>
      <rPr>
        <vertAlign val="superscript"/>
        <sz val="7"/>
        <rFont val="Soberana Sans Light"/>
        <family val="3"/>
      </rPr>
      <t>1/</t>
    </r>
  </si>
  <si>
    <r>
      <t xml:space="preserve">índice de supervivencia de plantas
(Porcentaje) </t>
    </r>
    <r>
      <rPr>
        <vertAlign val="superscript"/>
        <sz val="7"/>
        <rFont val="Soberana Sans Light"/>
        <family val="3"/>
      </rPr>
      <t>2/</t>
    </r>
  </si>
  <si>
    <r>
      <t xml:space="preserve">2010 </t>
    </r>
    <r>
      <rPr>
        <vertAlign val="superscript"/>
        <sz val="6.5"/>
        <rFont val="Soberana Sans Light"/>
        <family val="3"/>
      </rPr>
      <t>3/</t>
    </r>
  </si>
  <si>
    <r>
      <t xml:space="preserve">2016 </t>
    </r>
    <r>
      <rPr>
        <vertAlign val="superscript"/>
        <sz val="7"/>
        <rFont val="Soberana Sans Light"/>
        <family val="3"/>
      </rPr>
      <t>p/</t>
    </r>
  </si>
  <si>
    <t>http://www.conafor.gob.mx/web/temas-forestales/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</si>
</sst>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_____);\-\ #,##0_____)"/>
    <numFmt numFmtId="166" formatCode="#,##0_______);\-\ #,##0_______)"/>
    <numFmt numFmtId="167" formatCode="#,##0_________);\-\ #,##0_________)"/>
    <numFmt numFmtId="168" formatCode="#,##0___________);\-\ #,##0___________)"/>
    <numFmt numFmtId="169" formatCode="#\ ##0"/>
    <numFmt numFmtId="170" formatCode="###\ ###\ ##0"/>
    <numFmt numFmtId="171" formatCode="General_)"/>
    <numFmt numFmtId="172" formatCode="0.0"/>
  </numFmts>
  <fonts count="17" x14ac:knownFonts="1">
    <font>
      <sz val="10"/>
      <name val="Arial"/>
    </font>
    <font>
      <sz val="6"/>
      <name val="Arial"/>
      <family val="2"/>
    </font>
    <font>
      <b/>
      <i/>
      <sz val="11"/>
      <name val="Soberana Sans Light"/>
      <family val="3"/>
    </font>
    <font>
      <b/>
      <i/>
      <sz val="9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u/>
      <sz val="5.5"/>
      <name val="Soberana Sans Light"/>
      <family val="3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5"/>
      <name val="Arial"/>
      <family val="2"/>
    </font>
    <font>
      <vertAlign val="superscript"/>
      <sz val="7"/>
      <name val="Soberana Sans Light"/>
      <family val="3"/>
    </font>
    <font>
      <vertAlign val="superscript"/>
      <sz val="6.5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71" fontId="12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8" fontId="5" fillId="0" borderId="4" xfId="0" applyNumberFormat="1" applyFont="1" applyFill="1" applyBorder="1" applyAlignment="1"/>
    <xf numFmtId="167" fontId="5" fillId="0" borderId="4" xfId="0" applyNumberFormat="1" applyFont="1" applyFill="1" applyBorder="1" applyAlignment="1"/>
    <xf numFmtId="3" fontId="8" fillId="2" borderId="3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/>
    <xf numFmtId="0" fontId="0" fillId="0" borderId="0" xfId="0" applyBorder="1"/>
    <xf numFmtId="3" fontId="8" fillId="4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/>
    <xf numFmtId="169" fontId="8" fillId="2" borderId="3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171" fontId="13" fillId="0" borderId="0" xfId="2" applyFont="1" applyFill="1" applyBorder="1" applyAlignment="1">
      <alignment horizontal="left" vertical="center"/>
    </xf>
    <xf numFmtId="0" fontId="13" fillId="0" borderId="0" xfId="0" applyFont="1" applyFill="1"/>
    <xf numFmtId="172" fontId="14" fillId="0" borderId="0" xfId="0" applyNumberFormat="1" applyFont="1" applyFill="1" applyAlignment="1">
      <alignment vertical="justify"/>
    </xf>
    <xf numFmtId="0" fontId="9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169" fontId="8" fillId="0" borderId="3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</cellXfs>
  <cellStyles count="3">
    <cellStyle name="Hipervínculo" xfId="1" builtinId="8"/>
    <cellStyle name="Normal" xfId="0" builtinId="0"/>
    <cellStyle name="Normal_e2000m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afor.gob.mx/web/temas-fores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zoomScale="150" zoomScaleNormal="150" zoomScaleSheetLayoutView="170" workbookViewId="0">
      <selection activeCell="A6" sqref="A6:A9"/>
    </sheetView>
  </sheetViews>
  <sheetFormatPr baseColWidth="10" defaultRowHeight="12.75" x14ac:dyDescent="0.2"/>
  <cols>
    <col min="1" max="1" width="6.5703125" style="1" customWidth="1"/>
    <col min="2" max="2" width="8.85546875" customWidth="1"/>
    <col min="3" max="3" width="8.140625" customWidth="1"/>
    <col min="4" max="4" width="6" customWidth="1"/>
    <col min="5" max="5" width="8.28515625" bestFit="1" customWidth="1"/>
    <col min="6" max="6" width="8.28515625" customWidth="1"/>
    <col min="7" max="7" width="11.28515625" customWidth="1"/>
    <col min="8" max="8" width="6.7109375" bestFit="1" customWidth="1"/>
    <col min="9" max="9" width="8" customWidth="1"/>
    <col min="10" max="10" width="12.85546875" customWidth="1"/>
    <col min="11" max="11" width="8.5703125" customWidth="1"/>
  </cols>
  <sheetData>
    <row r="1" spans="1:15" ht="21" customHeight="1" x14ac:dyDescent="0.2"/>
    <row r="2" spans="1:15" ht="12" customHeight="1" x14ac:dyDescent="0.2"/>
    <row r="3" spans="1:15" ht="10.5" customHeight="1" x14ac:dyDescent="0.2"/>
    <row r="4" spans="1:15" ht="18" customHeight="1" x14ac:dyDescent="0.25">
      <c r="A4" s="1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3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5" ht="12.75" customHeight="1" x14ac:dyDescent="0.2">
      <c r="A6" s="49" t="s">
        <v>0</v>
      </c>
      <c r="B6" s="54" t="s">
        <v>9</v>
      </c>
      <c r="C6" s="50" t="s">
        <v>11</v>
      </c>
      <c r="D6" s="50"/>
      <c r="E6" s="50"/>
      <c r="F6" s="50"/>
      <c r="G6" s="50"/>
      <c r="H6" s="49" t="s">
        <v>10</v>
      </c>
      <c r="I6" s="49"/>
      <c r="J6" s="49"/>
      <c r="K6" s="6"/>
    </row>
    <row r="7" spans="1:15" ht="11.1" customHeight="1" x14ac:dyDescent="0.2">
      <c r="A7" s="49"/>
      <c r="B7" s="54"/>
      <c r="C7" s="51" t="s">
        <v>24</v>
      </c>
      <c r="D7" s="55" t="s">
        <v>12</v>
      </c>
      <c r="E7" s="56"/>
      <c r="F7" s="54"/>
      <c r="G7" s="51" t="s">
        <v>25</v>
      </c>
      <c r="H7" s="51" t="s">
        <v>8</v>
      </c>
      <c r="I7" s="51" t="s">
        <v>3</v>
      </c>
      <c r="J7" s="51" t="s">
        <v>2</v>
      </c>
      <c r="K7" s="6"/>
    </row>
    <row r="8" spans="1:15" ht="20.100000000000001" customHeight="1" x14ac:dyDescent="0.2">
      <c r="A8" s="49"/>
      <c r="B8" s="54"/>
      <c r="C8" s="52"/>
      <c r="D8" s="50" t="s">
        <v>5</v>
      </c>
      <c r="E8" s="50" t="s">
        <v>7</v>
      </c>
      <c r="F8" s="50" t="s">
        <v>6</v>
      </c>
      <c r="G8" s="52"/>
      <c r="H8" s="52"/>
      <c r="I8" s="52"/>
      <c r="J8" s="52"/>
      <c r="K8" s="7"/>
    </row>
    <row r="9" spans="1:15" ht="32.25" customHeight="1" x14ac:dyDescent="0.2">
      <c r="A9" s="49"/>
      <c r="B9" s="54"/>
      <c r="C9" s="53"/>
      <c r="D9" s="50"/>
      <c r="E9" s="50"/>
      <c r="F9" s="50"/>
      <c r="G9" s="53"/>
      <c r="H9" s="53"/>
      <c r="I9" s="53"/>
      <c r="J9" s="53"/>
      <c r="K9" s="7"/>
    </row>
    <row r="10" spans="1:15" ht="1.5" customHeight="1" x14ac:dyDescent="0.2">
      <c r="A10" s="34"/>
      <c r="B10" s="16"/>
      <c r="C10" s="17"/>
      <c r="D10" s="18"/>
      <c r="E10" s="18"/>
      <c r="F10" s="18"/>
      <c r="G10" s="18"/>
      <c r="H10" s="19"/>
      <c r="I10" s="19"/>
      <c r="J10" s="19"/>
      <c r="K10" s="6"/>
    </row>
    <row r="11" spans="1:15" ht="9.75" customHeight="1" x14ac:dyDescent="0.2">
      <c r="A11" s="35">
        <v>1995</v>
      </c>
      <c r="B11" s="23"/>
      <c r="C11" s="23">
        <v>211</v>
      </c>
      <c r="D11" s="23">
        <v>64</v>
      </c>
      <c r="E11" s="23"/>
      <c r="F11" s="23"/>
      <c r="G11" s="23"/>
      <c r="H11" s="31">
        <v>7860</v>
      </c>
      <c r="I11" s="31">
        <v>309087</v>
      </c>
      <c r="J11" s="23">
        <v>39.299999999999997</v>
      </c>
      <c r="K11" s="6"/>
    </row>
    <row r="12" spans="1:15" ht="2.25" customHeight="1" x14ac:dyDescent="0.2">
      <c r="A12" s="35"/>
      <c r="B12" s="23"/>
      <c r="C12" s="24"/>
      <c r="D12" s="23"/>
      <c r="E12" s="23"/>
      <c r="F12" s="23"/>
      <c r="G12" s="23"/>
      <c r="H12" s="31"/>
      <c r="I12" s="31"/>
      <c r="J12" s="23"/>
      <c r="K12" s="6"/>
    </row>
    <row r="13" spans="1:15" ht="9.75" customHeight="1" x14ac:dyDescent="0.2">
      <c r="A13" s="35">
        <v>2000</v>
      </c>
      <c r="B13" s="23"/>
      <c r="C13" s="23">
        <v>297</v>
      </c>
      <c r="D13" s="23">
        <v>243.59100000000001</v>
      </c>
      <c r="E13" s="23">
        <v>240.495</v>
      </c>
      <c r="F13" s="23">
        <v>3.0960000000000001</v>
      </c>
      <c r="G13" s="23">
        <v>20</v>
      </c>
      <c r="H13" s="31">
        <v>8557</v>
      </c>
      <c r="I13" s="31">
        <v>235915</v>
      </c>
      <c r="J13" s="23">
        <f>I13/H13</f>
        <v>27.569825873553814</v>
      </c>
      <c r="K13" s="8"/>
      <c r="N13" s="26"/>
      <c r="O13" s="27"/>
    </row>
    <row r="14" spans="1:15" ht="9.75" customHeight="1" x14ac:dyDescent="0.2">
      <c r="A14" s="35">
        <v>2001</v>
      </c>
      <c r="B14" s="23"/>
      <c r="C14" s="23">
        <v>217</v>
      </c>
      <c r="D14" s="23">
        <v>169.24692000000002</v>
      </c>
      <c r="E14" s="23">
        <v>164.82300000000001</v>
      </c>
      <c r="F14" s="23">
        <v>4.4239199999999999</v>
      </c>
      <c r="G14" s="23">
        <v>40</v>
      </c>
      <c r="H14" s="31">
        <v>6340</v>
      </c>
      <c r="I14" s="31">
        <v>136879.29</v>
      </c>
      <c r="J14" s="23">
        <f>I14/H14</f>
        <v>21.589793375394322</v>
      </c>
      <c r="K14" s="8"/>
      <c r="N14" s="26"/>
      <c r="O14" s="27"/>
    </row>
    <row r="15" spans="1:15" ht="9.75" customHeight="1" x14ac:dyDescent="0.2">
      <c r="A15" s="35">
        <v>2002</v>
      </c>
      <c r="B15" s="32">
        <v>139692828</v>
      </c>
      <c r="C15" s="23">
        <v>258</v>
      </c>
      <c r="D15" s="23">
        <v>229.81551999999999</v>
      </c>
      <c r="E15" s="23">
        <v>224.77199999999999</v>
      </c>
      <c r="F15" s="23">
        <v>5.04352</v>
      </c>
      <c r="G15" s="23">
        <v>49.17</v>
      </c>
      <c r="H15" s="31">
        <v>8256</v>
      </c>
      <c r="I15" s="31">
        <v>208297.49</v>
      </c>
      <c r="J15" s="23">
        <f>I15/H15</f>
        <v>25.229831637596899</v>
      </c>
      <c r="K15" s="8"/>
      <c r="N15" s="26"/>
      <c r="O15" s="27"/>
    </row>
    <row r="16" spans="1:15" ht="9.75" customHeight="1" x14ac:dyDescent="0.2">
      <c r="A16" s="35">
        <v>2003</v>
      </c>
      <c r="B16" s="23"/>
      <c r="C16" s="23">
        <v>210</v>
      </c>
      <c r="D16" s="23">
        <v>194.06714000000002</v>
      </c>
      <c r="E16" s="23">
        <v>186.714</v>
      </c>
      <c r="F16" s="23">
        <v>7.3531400000000007</v>
      </c>
      <c r="G16" s="23">
        <v>43.94</v>
      </c>
      <c r="H16" s="31">
        <v>8211</v>
      </c>
      <c r="I16" s="31">
        <v>322448.46000000002</v>
      </c>
      <c r="J16" s="23">
        <f>I16/H16</f>
        <v>39.270303251735477</v>
      </c>
      <c r="K16" s="8"/>
      <c r="N16" s="26"/>
      <c r="O16" s="27"/>
    </row>
    <row r="17" spans="1:11" ht="9.75" customHeight="1" x14ac:dyDescent="0.2">
      <c r="A17" s="35">
        <v>2004</v>
      </c>
      <c r="B17" s="23"/>
      <c r="C17" s="23">
        <v>202</v>
      </c>
      <c r="D17" s="23">
        <v>208.01002</v>
      </c>
      <c r="E17" s="23">
        <v>195.81800000000001</v>
      </c>
      <c r="F17" s="23">
        <v>12.192020000000001</v>
      </c>
      <c r="G17" s="23">
        <v>58.3</v>
      </c>
      <c r="H17" s="31">
        <v>6300</v>
      </c>
      <c r="I17" s="31">
        <v>81321.72</v>
      </c>
      <c r="J17" s="23">
        <f>I17/H17</f>
        <v>12.908209523809523</v>
      </c>
      <c r="K17" s="8"/>
    </row>
    <row r="18" spans="1:11" ht="2.25" customHeight="1" x14ac:dyDescent="0.2">
      <c r="A18" s="35"/>
      <c r="B18" s="23"/>
      <c r="C18" s="23"/>
      <c r="D18" s="23"/>
      <c r="E18" s="23"/>
      <c r="F18" s="23"/>
      <c r="G18" s="23"/>
      <c r="H18" s="31"/>
      <c r="I18" s="31"/>
      <c r="J18" s="23"/>
      <c r="K18" s="8"/>
    </row>
    <row r="19" spans="1:11" ht="9.75" customHeight="1" x14ac:dyDescent="0.2">
      <c r="A19" s="35">
        <v>2005</v>
      </c>
      <c r="B19" s="23"/>
      <c r="C19" s="23">
        <v>179.1</v>
      </c>
      <c r="D19" s="23">
        <v>198.02823000000001</v>
      </c>
      <c r="E19" s="23">
        <v>182.672</v>
      </c>
      <c r="F19" s="23">
        <v>15.35623</v>
      </c>
      <c r="G19" s="23">
        <v>51.2</v>
      </c>
      <c r="H19" s="31">
        <v>9709</v>
      </c>
      <c r="I19" s="31">
        <v>276088.8</v>
      </c>
      <c r="J19" s="23">
        <v>28.44</v>
      </c>
      <c r="K19" s="8"/>
    </row>
    <row r="20" spans="1:11" ht="9.75" customHeight="1" x14ac:dyDescent="0.2">
      <c r="A20" s="35">
        <v>2006</v>
      </c>
      <c r="B20" s="23"/>
      <c r="C20" s="23">
        <f>195742134/1000000</f>
        <v>195.74213399999999</v>
      </c>
      <c r="D20" s="23">
        <f>E20+F20</f>
        <v>236.47127999999998</v>
      </c>
      <c r="E20" s="23">
        <v>212.67527999999999</v>
      </c>
      <c r="F20" s="23">
        <v>23.795999999999999</v>
      </c>
      <c r="G20" s="23">
        <v>51.52</v>
      </c>
      <c r="H20" s="31">
        <v>8745</v>
      </c>
      <c r="I20" s="31">
        <v>243882.12</v>
      </c>
      <c r="J20" s="23">
        <v>27.89</v>
      </c>
      <c r="K20" s="8"/>
    </row>
    <row r="21" spans="1:11" ht="9.75" customHeight="1" x14ac:dyDescent="0.2">
      <c r="A21" s="35">
        <v>2007</v>
      </c>
      <c r="B21" s="25"/>
      <c r="C21" s="23">
        <f>322133917/1000000</f>
        <v>322.133917</v>
      </c>
      <c r="D21" s="23">
        <f>E21+F21</f>
        <v>359.67264</v>
      </c>
      <c r="E21" s="23">
        <f>341375.83/1000</f>
        <v>341.37583000000001</v>
      </c>
      <c r="F21" s="23">
        <f>18296.81/1000</f>
        <v>18.296810000000001</v>
      </c>
      <c r="G21" s="23">
        <v>51.2</v>
      </c>
      <c r="H21" s="31">
        <v>5893</v>
      </c>
      <c r="I21" s="31">
        <v>141660.47</v>
      </c>
      <c r="J21" s="23">
        <v>24.04</v>
      </c>
      <c r="K21" s="8"/>
    </row>
    <row r="22" spans="1:11" ht="9.75" customHeight="1" x14ac:dyDescent="0.2">
      <c r="A22" s="35">
        <v>2008</v>
      </c>
      <c r="B22" s="23"/>
      <c r="C22" s="23">
        <v>352.3</v>
      </c>
      <c r="D22" s="23">
        <f>E22+F22</f>
        <v>405</v>
      </c>
      <c r="E22" s="23">
        <v>373</v>
      </c>
      <c r="F22" s="23">
        <v>32</v>
      </c>
      <c r="G22" s="23">
        <v>40.090000000000003</v>
      </c>
      <c r="H22" s="31">
        <v>9735</v>
      </c>
      <c r="I22" s="31">
        <v>231645</v>
      </c>
      <c r="J22" s="23">
        <v>23.8</v>
      </c>
      <c r="K22" s="8"/>
    </row>
    <row r="23" spans="1:11" ht="9.75" customHeight="1" x14ac:dyDescent="0.2">
      <c r="A23" s="35">
        <v>2009</v>
      </c>
      <c r="B23" s="23"/>
      <c r="C23" s="23">
        <v>181.2</v>
      </c>
      <c r="D23" s="23">
        <f>E23+F23</f>
        <v>213.17400000000001</v>
      </c>
      <c r="E23" s="23">
        <v>176.904</v>
      </c>
      <c r="F23" s="23">
        <v>36.270000000000003</v>
      </c>
      <c r="G23" s="23">
        <v>46.8</v>
      </c>
      <c r="H23" s="31">
        <v>9569</v>
      </c>
      <c r="I23" s="31">
        <v>296344</v>
      </c>
      <c r="J23" s="23">
        <f>I23/H23</f>
        <v>30.969171282265648</v>
      </c>
      <c r="K23" s="8"/>
    </row>
    <row r="24" spans="1:11" ht="2.25" customHeight="1" x14ac:dyDescent="0.2">
      <c r="A24" s="35"/>
      <c r="B24" s="23"/>
      <c r="C24" s="23"/>
      <c r="D24" s="23"/>
      <c r="E24" s="23"/>
      <c r="F24" s="23"/>
      <c r="G24" s="23"/>
      <c r="H24" s="31"/>
      <c r="I24" s="31"/>
      <c r="J24" s="23"/>
      <c r="K24" s="8"/>
    </row>
    <row r="25" spans="1:11" ht="11.25" customHeight="1" x14ac:dyDescent="0.2">
      <c r="A25" s="35" t="s">
        <v>26</v>
      </c>
      <c r="B25" s="32">
        <v>138041245</v>
      </c>
      <c r="C25" s="23">
        <v>264.3</v>
      </c>
      <c r="D25" s="23">
        <v>291</v>
      </c>
      <c r="E25" s="23">
        <v>266</v>
      </c>
      <c r="F25" s="23">
        <v>26</v>
      </c>
      <c r="G25" s="23">
        <v>48.9</v>
      </c>
      <c r="H25" s="31">
        <v>6125</v>
      </c>
      <c r="I25" s="31">
        <v>114723</v>
      </c>
      <c r="J25" s="23">
        <f t="shared" ref="J25" si="0">I25/H25</f>
        <v>18.730285714285714</v>
      </c>
      <c r="K25" s="8"/>
    </row>
    <row r="26" spans="1:11" ht="9.75" customHeight="1" x14ac:dyDescent="0.2">
      <c r="A26" s="35">
        <v>2011</v>
      </c>
      <c r="B26" s="25"/>
      <c r="C26" s="23">
        <v>458.4</v>
      </c>
      <c r="D26" s="23">
        <v>509.59</v>
      </c>
      <c r="E26" s="23">
        <v>480.74299999999999</v>
      </c>
      <c r="F26" s="23">
        <v>28.85</v>
      </c>
      <c r="G26" s="23">
        <v>40.28</v>
      </c>
      <c r="H26" s="31">
        <v>12113</v>
      </c>
      <c r="I26" s="31">
        <v>956404.8</v>
      </c>
      <c r="J26" s="23">
        <v>78.959999999999994</v>
      </c>
      <c r="K26" s="8"/>
    </row>
    <row r="27" spans="1:11" ht="9.75" customHeight="1" x14ac:dyDescent="0.2">
      <c r="A27" s="35">
        <v>2012</v>
      </c>
      <c r="B27" s="25"/>
      <c r="C27" s="23">
        <v>405.2</v>
      </c>
      <c r="D27" s="23">
        <f>E27+F27</f>
        <v>452.56</v>
      </c>
      <c r="E27" s="23">
        <v>422.66</v>
      </c>
      <c r="F27" s="23">
        <v>29.9</v>
      </c>
      <c r="G27" s="33">
        <v>33.6</v>
      </c>
      <c r="H27" s="31">
        <v>7170</v>
      </c>
      <c r="I27" s="31">
        <v>347226</v>
      </c>
      <c r="J27" s="23">
        <v>48.43</v>
      </c>
      <c r="K27" s="8"/>
    </row>
    <row r="28" spans="1:11" ht="9.75" customHeight="1" x14ac:dyDescent="0.2">
      <c r="A28" s="35">
        <v>2013</v>
      </c>
      <c r="B28" s="25"/>
      <c r="C28" s="28">
        <f>192952779/1000000</f>
        <v>192.95277899999999</v>
      </c>
      <c r="D28" s="28">
        <f>+E28+F28</f>
        <v>238.89867999999998</v>
      </c>
      <c r="E28" s="28">
        <f>211388.8/1000</f>
        <v>211.38879999999997</v>
      </c>
      <c r="F28" s="23">
        <f>27509.88/1000</f>
        <v>27.509880000000003</v>
      </c>
      <c r="G28" s="33">
        <v>43.48</v>
      </c>
      <c r="H28" s="31">
        <v>10406</v>
      </c>
      <c r="I28" s="31">
        <v>413215.95</v>
      </c>
      <c r="J28" s="23">
        <f>+I28/H28</f>
        <v>39.709393619065928</v>
      </c>
      <c r="K28" s="8"/>
    </row>
    <row r="29" spans="1:11" ht="9.75" customHeight="1" x14ac:dyDescent="0.2">
      <c r="A29" s="35">
        <v>2014</v>
      </c>
      <c r="B29" s="25"/>
      <c r="C29" s="25">
        <f>172355138/1000000</f>
        <v>172.35513800000001</v>
      </c>
      <c r="D29" s="25">
        <f t="shared" ref="D29" si="1">+E29+F29</f>
        <v>214.52829</v>
      </c>
      <c r="E29" s="25">
        <f>194462.8/1000</f>
        <v>194.46279999999999</v>
      </c>
      <c r="F29" s="25">
        <f>20065.49/1000</f>
        <v>20.06549</v>
      </c>
      <c r="G29" s="47">
        <v>56.62</v>
      </c>
      <c r="H29" s="48">
        <v>5325</v>
      </c>
      <c r="I29" s="48">
        <v>155533.51999999999</v>
      </c>
      <c r="J29" s="25">
        <f>+I29/H29</f>
        <v>29.208172769953048</v>
      </c>
      <c r="K29" s="8"/>
    </row>
    <row r="30" spans="1:11" ht="2.25" customHeight="1" x14ac:dyDescent="0.2">
      <c r="A30" s="35"/>
      <c r="B30" s="25"/>
      <c r="C30" s="25"/>
      <c r="D30" s="25"/>
      <c r="E30" s="25"/>
      <c r="F30" s="25"/>
      <c r="G30" s="47"/>
      <c r="H30" s="48"/>
      <c r="I30" s="48"/>
      <c r="J30" s="25"/>
      <c r="K30" s="8"/>
    </row>
    <row r="31" spans="1:11" ht="9.75" customHeight="1" x14ac:dyDescent="0.2">
      <c r="A31" s="35">
        <v>2015</v>
      </c>
      <c r="B31" s="25"/>
      <c r="C31" s="47">
        <v>195.9</v>
      </c>
      <c r="D31" s="25">
        <f>+E31+F31</f>
        <v>193.8158</v>
      </c>
      <c r="E31" s="25">
        <f>175814.8/1000</f>
        <v>175.81479999999999</v>
      </c>
      <c r="F31" s="25">
        <v>18.001000000000001</v>
      </c>
      <c r="G31" s="25" t="s">
        <v>20</v>
      </c>
      <c r="H31" s="48">
        <v>3809</v>
      </c>
      <c r="I31" s="48">
        <v>88538.1</v>
      </c>
      <c r="J31" s="25">
        <f>+I31/H31</f>
        <v>23.244447361512208</v>
      </c>
      <c r="K31" s="8"/>
    </row>
    <row r="32" spans="1:11" ht="10.5" customHeight="1" x14ac:dyDescent="0.2">
      <c r="A32" s="35" t="s">
        <v>27</v>
      </c>
      <c r="B32" s="25"/>
      <c r="C32" s="25">
        <f>1069605/1000000</f>
        <v>1.0696049999999999</v>
      </c>
      <c r="D32" s="25">
        <f>+E32+F32</f>
        <v>8.4054000000000002</v>
      </c>
      <c r="E32" s="25">
        <f>1398.4/1000</f>
        <v>1.3984000000000001</v>
      </c>
      <c r="F32" s="25">
        <v>7.0069999999999997</v>
      </c>
      <c r="G32" s="25" t="s">
        <v>20</v>
      </c>
      <c r="H32" s="48">
        <v>8295</v>
      </c>
      <c r="I32" s="48">
        <v>208428.74</v>
      </c>
      <c r="J32" s="25">
        <f>+I32/H32</f>
        <v>25.127033152501507</v>
      </c>
      <c r="K32" s="8"/>
    </row>
    <row r="33" spans="1:14" ht="1.5" customHeight="1" x14ac:dyDescent="0.2">
      <c r="A33" s="9"/>
      <c r="B33" s="20"/>
      <c r="C33" s="21"/>
      <c r="D33" s="21"/>
      <c r="E33" s="21"/>
      <c r="F33" s="21"/>
      <c r="G33" s="21"/>
      <c r="H33" s="22"/>
      <c r="I33" s="22"/>
      <c r="J33" s="21"/>
      <c r="K33" s="10"/>
    </row>
    <row r="34" spans="1:14" ht="2.1" customHeight="1" x14ac:dyDescent="0.2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0"/>
    </row>
    <row r="35" spans="1:14" ht="8.1" customHeight="1" x14ac:dyDescent="0.2">
      <c r="A35" s="57" t="s">
        <v>13</v>
      </c>
      <c r="B35" s="57"/>
      <c r="C35" s="57"/>
      <c r="D35" s="57"/>
      <c r="E35" s="57"/>
      <c r="F35" s="57"/>
      <c r="G35" s="57"/>
      <c r="H35" s="57"/>
      <c r="I35" s="57"/>
      <c r="J35" s="57"/>
      <c r="K35" s="13"/>
    </row>
    <row r="36" spans="1:14" ht="9.75" customHeight="1" x14ac:dyDescent="0.2">
      <c r="A36" s="57" t="s">
        <v>15</v>
      </c>
      <c r="B36" s="57"/>
      <c r="C36" s="57"/>
      <c r="D36" s="57"/>
      <c r="E36" s="57"/>
      <c r="F36" s="57"/>
      <c r="G36" s="57"/>
      <c r="H36" s="57"/>
      <c r="I36" s="57"/>
      <c r="J36" s="57"/>
      <c r="K36" s="29"/>
    </row>
    <row r="37" spans="1:14" ht="9.75" customHeight="1" x14ac:dyDescent="0.2">
      <c r="A37" s="57" t="s">
        <v>16</v>
      </c>
      <c r="B37" s="57"/>
      <c r="C37" s="57"/>
      <c r="D37" s="57"/>
      <c r="E37" s="57"/>
      <c r="F37" s="57"/>
      <c r="G37" s="57"/>
      <c r="H37" s="57"/>
      <c r="I37" s="57"/>
      <c r="J37" s="57"/>
      <c r="K37" s="29"/>
    </row>
    <row r="38" spans="1:14" ht="9.75" customHeight="1" x14ac:dyDescent="0.2">
      <c r="A38" s="57" t="s">
        <v>17</v>
      </c>
      <c r="B38" s="57"/>
      <c r="C38" s="57"/>
      <c r="D38" s="57"/>
      <c r="E38" s="57"/>
      <c r="F38" s="57"/>
      <c r="G38" s="57"/>
      <c r="H38" s="57"/>
      <c r="I38" s="57"/>
      <c r="J38" s="57"/>
      <c r="K38" s="29"/>
    </row>
    <row r="39" spans="1:14" ht="9.75" customHeight="1" x14ac:dyDescent="0.2">
      <c r="A39" s="57" t="s">
        <v>18</v>
      </c>
      <c r="B39" s="57"/>
      <c r="C39" s="57"/>
      <c r="D39" s="57"/>
      <c r="E39" s="57"/>
      <c r="F39" s="57"/>
      <c r="G39" s="57"/>
      <c r="H39" s="57"/>
      <c r="I39" s="57"/>
      <c r="J39" s="57"/>
      <c r="K39" s="29"/>
    </row>
    <row r="40" spans="1:14" ht="9.75" customHeight="1" x14ac:dyDescent="0.2">
      <c r="A40" s="57" t="s">
        <v>19</v>
      </c>
      <c r="B40" s="57"/>
      <c r="C40" s="57"/>
      <c r="D40" s="57"/>
      <c r="E40" s="57"/>
      <c r="F40" s="57"/>
      <c r="G40" s="57"/>
      <c r="H40" s="57"/>
      <c r="I40" s="57"/>
      <c r="J40" s="57"/>
      <c r="K40" s="29"/>
    </row>
    <row r="41" spans="1:14" ht="9.75" customHeight="1" x14ac:dyDescent="0.2">
      <c r="A41" s="57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29"/>
    </row>
    <row r="42" spans="1:14" ht="9.75" customHeight="1" x14ac:dyDescent="0.2">
      <c r="A42" s="57" t="s">
        <v>22</v>
      </c>
      <c r="B42" s="57"/>
      <c r="C42" s="57"/>
      <c r="D42" s="57"/>
      <c r="E42" s="57"/>
      <c r="F42" s="57"/>
      <c r="G42" s="57"/>
      <c r="H42" s="57"/>
      <c r="I42" s="57"/>
      <c r="J42" s="57"/>
      <c r="K42" s="29"/>
    </row>
    <row r="43" spans="1:14" ht="9" customHeight="1" x14ac:dyDescent="0.2">
      <c r="A43" s="37" t="s">
        <v>14</v>
      </c>
      <c r="B43" s="37"/>
      <c r="C43" s="37"/>
      <c r="D43" s="37"/>
      <c r="E43" s="37"/>
      <c r="F43" s="37"/>
      <c r="G43" s="37"/>
      <c r="H43" s="37"/>
      <c r="I43" s="37"/>
      <c r="J43" s="37"/>
      <c r="K43" s="30"/>
    </row>
    <row r="44" spans="1:14" ht="9.75" customHeight="1" x14ac:dyDescent="0.2">
      <c r="A44" s="46" t="s">
        <v>23</v>
      </c>
      <c r="B44" s="45"/>
      <c r="C44" s="45"/>
      <c r="D44" s="45"/>
      <c r="E44" s="45"/>
      <c r="F44" s="45"/>
      <c r="G44" s="45"/>
      <c r="H44" s="38"/>
      <c r="I44" s="38"/>
      <c r="J44" s="38"/>
      <c r="K44" s="30"/>
    </row>
    <row r="45" spans="1:14" ht="9.75" customHeight="1" x14ac:dyDescent="0.2">
      <c r="A45" s="57" t="s">
        <v>4</v>
      </c>
      <c r="B45" s="57"/>
      <c r="C45" s="57"/>
      <c r="D45" s="57"/>
      <c r="E45" s="57"/>
      <c r="F45" s="57"/>
      <c r="G45" s="57"/>
      <c r="H45" s="57"/>
      <c r="I45" s="57"/>
      <c r="J45" s="57"/>
      <c r="K45" s="13"/>
    </row>
    <row r="46" spans="1:14" ht="9.75" customHeight="1" x14ac:dyDescent="0.2">
      <c r="A46" s="14"/>
      <c r="B46" s="14"/>
      <c r="C46" s="14"/>
      <c r="D46" s="14"/>
      <c r="E46" s="14"/>
      <c r="G46" s="36"/>
      <c r="H46" s="36"/>
      <c r="I46" s="36"/>
      <c r="J46" s="44" t="s">
        <v>28</v>
      </c>
      <c r="K46" s="13"/>
    </row>
    <row r="47" spans="1:14" ht="9.75" customHeight="1" x14ac:dyDescent="0.2">
      <c r="A47" s="14"/>
      <c r="B47" s="14"/>
      <c r="C47" s="14"/>
      <c r="E47" s="36"/>
      <c r="F47" s="36"/>
      <c r="G47" s="36"/>
      <c r="H47" s="36"/>
      <c r="I47" s="36"/>
      <c r="J47" s="44"/>
      <c r="K47" s="15"/>
      <c r="L47" s="2"/>
      <c r="M47" s="2"/>
      <c r="N47" s="2"/>
    </row>
    <row r="48" spans="1:14" x14ac:dyDescent="0.2">
      <c r="A48" s="40"/>
      <c r="B48" s="41"/>
      <c r="C48" s="42"/>
      <c r="D48" s="43"/>
      <c r="E48" s="39"/>
      <c r="F48" s="39"/>
      <c r="G48" s="39"/>
      <c r="H48" s="39"/>
      <c r="I48" s="39"/>
      <c r="J48" s="39"/>
    </row>
    <row r="49" spans="1:10" x14ac:dyDescent="0.2">
      <c r="A49" s="40"/>
      <c r="B49" s="41"/>
      <c r="C49" s="42"/>
      <c r="D49" s="43"/>
      <c r="E49" s="39"/>
      <c r="F49" s="39"/>
      <c r="G49" s="39"/>
      <c r="H49" s="39"/>
      <c r="I49" s="39"/>
      <c r="J49" s="39"/>
    </row>
  </sheetData>
  <mergeCells count="22">
    <mergeCell ref="A45:J45"/>
    <mergeCell ref="A42:J42"/>
    <mergeCell ref="A35:J35"/>
    <mergeCell ref="A36:J36"/>
    <mergeCell ref="A37:J37"/>
    <mergeCell ref="A38:J38"/>
    <mergeCell ref="A39:J39"/>
    <mergeCell ref="A40:J40"/>
    <mergeCell ref="A41:J41"/>
    <mergeCell ref="A6:A9"/>
    <mergeCell ref="D8:D9"/>
    <mergeCell ref="C7:C9"/>
    <mergeCell ref="G7:G9"/>
    <mergeCell ref="H7:H9"/>
    <mergeCell ref="B6:B9"/>
    <mergeCell ref="H6:J6"/>
    <mergeCell ref="J7:J9"/>
    <mergeCell ref="D7:F7"/>
    <mergeCell ref="C6:G6"/>
    <mergeCell ref="E8:E9"/>
    <mergeCell ref="F8:F9"/>
    <mergeCell ref="I7:I9"/>
  </mergeCells>
  <phoneticPr fontId="0" type="noConversion"/>
  <hyperlinks>
    <hyperlink ref="J46" r:id="rId1"/>
  </hyperlinks>
  <pageMargins left="0.98425196850393704" right="0.98425196850393704" top="1.5748031496062993" bottom="0.78740157480314965" header="0.39370078740157483" footer="0"/>
  <pageSetup paperSize="124" orientation="portrait" r:id="rId2"/>
  <headerFooter alignWithMargins="0">
    <oddFooter xml:space="preserve">&amp;R&amp;"Times New Roman,Negrita"&amp;12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74BE4667659B4A9A0A28C9F4611B67" ma:contentTypeVersion="0" ma:contentTypeDescription="Crear nuevo documento." ma:contentTypeScope="" ma:versionID="d8799c37681a2d5fb097ff7403280f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03B62-5AAC-4CD0-A710-624C931577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C95721-658C-40A7-836C-848E033E1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753D61-35C3-4443-8705-9CBF6699C32E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M4_512</vt:lpstr>
      <vt:lpstr>M4_512!Área_de_impresión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2016-08-22T22:56:07Z</cp:lastPrinted>
  <dcterms:created xsi:type="dcterms:W3CDTF">2000-12-12T17:17:16Z</dcterms:created>
  <dcterms:modified xsi:type="dcterms:W3CDTF">2016-08-22T22:56:15Z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0x0101008474BE4667659B4A9A0A28C9F4611B67</vt:lpwstr>
  </property>
</Properties>
</file>