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0" yWindow="0" windowWidth="10680" windowHeight="9060" tabRatio="850"/>
  </bookViews>
  <sheets>
    <sheet name="M4_556" sheetId="483" r:id="rId1"/>
  </sheets>
  <definedNames>
    <definedName name="_Fill" hidden="1">#REF!</definedName>
    <definedName name="A_impresión_IM">#REF!</definedName>
    <definedName name="_xlnm.Print_Area" localSheetId="0">M4_556!$A$1:$R$54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B30" i="483" l="1"/>
  <c r="B31" i="483"/>
  <c r="B32" i="483"/>
  <c r="O30" i="483"/>
  <c r="O32" i="483"/>
  <c r="O31" i="483"/>
  <c r="L32" i="483"/>
  <c r="L31" i="483"/>
  <c r="L30" i="483"/>
  <c r="B29" i="483"/>
  <c r="B28" i="483"/>
  <c r="Q27" i="483"/>
  <c r="N26" i="483"/>
  <c r="M21" i="483"/>
  <c r="N21" i="483" s="1"/>
  <c r="E28" i="483"/>
  <c r="B8" i="483"/>
  <c r="B9" i="483"/>
  <c r="B10" i="483"/>
  <c r="B11" i="483"/>
  <c r="B12" i="483"/>
  <c r="B7" i="483"/>
  <c r="B27" i="483"/>
  <c r="B26" i="483"/>
</calcChain>
</file>

<file path=xl/sharedStrings.xml><?xml version="1.0" encoding="utf-8"?>
<sst xmlns="http://schemas.openxmlformats.org/spreadsheetml/2006/main" count="58" uniqueCount="44">
  <si>
    <t>Año</t>
  </si>
  <si>
    <t>Total</t>
  </si>
  <si>
    <t>Servicio</t>
  </si>
  <si>
    <t>Fuente: Secretaría de Comunicaciones y Transportes.</t>
  </si>
  <si>
    <t>Rodajes</t>
  </si>
  <si>
    <t>Pistas</t>
  </si>
  <si>
    <t>Inversión en infraestructura y operación aérea</t>
  </si>
  <si>
    <t>Nacional</t>
  </si>
  <si>
    <t>Internacional</t>
  </si>
  <si>
    <t>n.d.</t>
  </si>
  <si>
    <t>Plataformas</t>
  </si>
  <si>
    <t>Nacionales</t>
  </si>
  <si>
    <t>Aeródromos</t>
  </si>
  <si>
    <t>2/ Se refiere a infraestructura de aeropuertos administrados por ASA sin dejar de incluir la relativa a los que a partir de 1999 pasaron a ser propiedad de los grupos aeroportuarios. En 2006, se consideran los aeropuertos de Terán (85.5 metros</t>
  </si>
  <si>
    <t>1/ Las variaciones  en el  total  es  por  aeródromos  cerrados  al  no  renovar  su autorización  y a altas de nuevos que cumplieron con los términos de Ley. La disminución en el número de aeropuertos internacionales de 2002 a 2003 se debe  a</t>
  </si>
  <si>
    <t xml:space="preserve">     cargo de ASA. En 2011 se incluye el aeropuerto de Puebla que se da en operación a ASA.</t>
  </si>
  <si>
    <t xml:space="preserve">     ese mes. Cabe  señalar  que  no se incluyen  las  superficies de  los  nuevos  aeropuertos  internacionales  en  Tuxtla Gutiérrez, Puebla, Querétaro y Toluca, debido  a  que ahora son operados por  sociedades conformadas con los gobiernos de</t>
  </si>
  <si>
    <t>p/ Cifras preliminares.</t>
  </si>
  <si>
    <t xml:space="preserve">      la  reasignación del aeropuerto de Ensenada, B.C. que se  consideraba como internacional pero no estaba autorizado como tal.</t>
  </si>
  <si>
    <t xml:space="preserve">     cuadrados de pista, 14.4 metros  cuadrados de plataformas y 10.4 metros cuadrados de rodajes) y Llano San Juan (174.9 metros  cuadrados de pista, 35 metros cuadrados de plataformas, 37.1 metros cuadrados  de rodajes), los cuales  a</t>
  </si>
  <si>
    <t xml:space="preserve">     partir de junio cerraron operaciones  a la  aviación civil, y se agrega el aeropuerto Ángel Albino Corzo (152.5 metros cuadrados de  pista, 74.9 metros cuadrados de plataformas, 87.1 metros cuadrados de rodajes) que  inicia operaciones  en</t>
  </si>
  <si>
    <r>
      <t xml:space="preserve">3/ El concepto: </t>
    </r>
    <r>
      <rPr>
        <i/>
        <sz val="5.5"/>
        <rFont val="Soberana Sans Light"/>
        <family val="3"/>
      </rPr>
      <t>pasajeros transportados</t>
    </r>
    <r>
      <rPr>
        <sz val="5.5"/>
        <rFont val="Soberana Sans Light"/>
        <family val="3"/>
      </rPr>
      <t xml:space="preserve"> se refiere al número de personas que se trasladan en vuelos realizados por las empresas aéreas comerciales, nacionales como extranjeras. Este concepto difiere de los pasajeros atendidos  por  ASA, que</t>
    </r>
  </si>
  <si>
    <t>Interna-cionales</t>
  </si>
  <si>
    <t>7/ El índice  mide  el  número  de  accidentes  aéreos  que  se  registran en nuestro país, por cada 10 mil operaciones aéreas (despegue-aterrizaje) que se realizan en los Aeropuertos de la Red Nacional Mexicana. Se calcula mediante la fórmula:</t>
  </si>
  <si>
    <t xml:space="preserve">      los grupos aeroportuarios. Los montos corresponden a la inversión privada (ASUR, GAP y OMA).</t>
  </si>
  <si>
    <t xml:space="preserve">     estacionadas.</t>
  </si>
  <si>
    <t xml:space="preserve">     (N° de accidentes/Total de operaciones) X 10 mil operaciones. Para  2014  y  2015  los  índices  señalados corresponden al número total de accidentes que  incluye  aviación  comercial,  aeronaves  fumigadoras, ultraligeros,  sin matrícula y</t>
  </si>
  <si>
    <t>Inversión física en infraestructura
(Millones de pesos)</t>
  </si>
  <si>
    <t xml:space="preserve">     los  estados. Para  2007, se  excluyen  los  aeropuertos: Terán, Llano San Juan, Toluca y Ángel A. Corzo  que  se  transfirió  al  Gobierno  del  estado  de  Chiapas. En 2010 se cierran operaciones del aeropuerto de San Cristóbal de las  Casas a</t>
  </si>
  <si>
    <t xml:space="preserve">     comprende a personas movilizadas y registradas en los aeropuertos en sus puntos de origen, destino e intermedios.</t>
  </si>
  <si>
    <t>e/ Cifras estimadas</t>
  </si>
  <si>
    <t>n.d. No disponible.</t>
  </si>
  <si>
    <t>4/ Se reporta la carga transportada por servicio nacional e internacional de tipo regular.</t>
  </si>
  <si>
    <r>
      <t xml:space="preserve">Aeropuertos </t>
    </r>
    <r>
      <rPr>
        <vertAlign val="superscript"/>
        <sz val="6"/>
        <rFont val="Soberana Sans Light"/>
        <family val="3"/>
      </rPr>
      <t>1/</t>
    </r>
  </si>
  <si>
    <r>
      <t xml:space="preserve">Infraestructura 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                  (Miles de metros cuadrados)</t>
    </r>
  </si>
  <si>
    <r>
      <t xml:space="preserve">Pasajeros transportados </t>
    </r>
    <r>
      <rPr>
        <vertAlign val="superscript"/>
        <sz val="6"/>
        <rFont val="Soberana Sans Light"/>
        <family val="3"/>
      </rPr>
      <t>3/</t>
    </r>
    <r>
      <rPr>
        <vertAlign val="superscript"/>
        <sz val="6.5"/>
        <rFont val="Soberana Sans Light"/>
        <family val="3"/>
      </rPr>
      <t xml:space="preserve"> 
</t>
    </r>
    <r>
      <rPr>
        <sz val="6"/>
        <rFont val="Soberana Sans Light"/>
        <family val="3"/>
      </rPr>
      <t>(Miles)</t>
    </r>
  </si>
  <si>
    <r>
      <t xml:space="preserve">Carga transportada </t>
    </r>
    <r>
      <rPr>
        <vertAlign val="superscript"/>
        <sz val="6"/>
        <rFont val="Soberana Sans Light"/>
        <family val="3"/>
      </rPr>
      <t>4/</t>
    </r>
    <r>
      <rPr>
        <sz val="6"/>
        <rFont val="Soberana Sans Light"/>
        <family val="3"/>
      </rPr>
      <t xml:space="preserve">             Miles de toneladas)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</si>
  <si>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</si>
  <si>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</si>
  <si>
    <t>5/ Incluye inversión física erogada por DGAC, AICM, ASA y SENEAM. En 1996 se incluye capitalización de adeudos por 984.9 millones de pesos de la Compañía Mexicana de Aviación.</t>
  </si>
  <si>
    <t>6/ Se refiere a la inversión física canalizada en el Programa Mundo Maya y la efectuada por los Grupos Aeroportuarios del  Sureste, Pacífico y Centro-Norte y Cd. de México. El registro de los datos se inicia a partir del proceso de privatización de</t>
  </si>
  <si>
    <r>
      <t xml:space="preserve">Pública </t>
    </r>
    <r>
      <rPr>
        <vertAlign val="superscript"/>
        <sz val="6"/>
        <rFont val="Soberana Sans Light"/>
        <family val="3"/>
      </rPr>
      <t>5/</t>
    </r>
  </si>
  <si>
    <r>
      <t xml:space="preserve">Privada </t>
    </r>
    <r>
      <rPr>
        <vertAlign val="superscript"/>
        <sz val="6"/>
        <rFont val="Soberana Sans Light"/>
        <family val="3"/>
      </rPr>
      <t>6/</t>
    </r>
  </si>
  <si>
    <r>
      <t xml:space="preserve">Índice de accidentes aéreos </t>
    </r>
    <r>
      <rPr>
        <vertAlign val="superscript"/>
        <sz val="6"/>
        <rFont val="Soberana Sans Light"/>
        <family val="3"/>
      </rPr>
      <t>7/</t>
    </r>
    <r>
      <rPr>
        <vertAlign val="superscript"/>
        <sz val="6.5"/>
        <rFont val="Soberana Sans Light"/>
        <family val="3"/>
      </rPr>
      <t xml:space="preserve">
</t>
    </r>
    <r>
      <rPr>
        <sz val="6"/>
        <rFont val="Soberana Sans Light"/>
        <family val="3"/>
      </rPr>
      <t>(Accidentes por cada 10 mil operaciones)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</si>
</sst>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\ ##0"/>
    <numFmt numFmtId="166" formatCode="#\ ##0.0"/>
    <numFmt numFmtId="167" formatCode="#\ ##0_)"/>
    <numFmt numFmtId="168" formatCode="0.0%"/>
    <numFmt numFmtId="169" formatCode="#,##0.0__;"/>
    <numFmt numFmtId="170" formatCode="#,##0.0____;"/>
  </numFmts>
  <fonts count="18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sz val="6"/>
      <name val="Times New Roman"/>
      <family val="1"/>
    </font>
    <font>
      <b/>
      <i/>
      <sz val="7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i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sz val="10"/>
      <name val="Arial"/>
      <family val="2"/>
    </font>
    <font>
      <vertAlign val="superscript"/>
      <sz val="6.5"/>
      <name val="Soberana Sans Light"/>
      <family val="3"/>
    </font>
    <font>
      <sz val="5.5"/>
      <color rgb="FFFF0000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indexed="23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164" fontId="3" fillId="0" borderId="0" xfId="0" applyNumberFormat="1" applyFont="1" applyFill="1" applyBorder="1"/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168" fontId="0" fillId="0" borderId="0" xfId="1" applyNumberFormat="1" applyFont="1"/>
    <xf numFmtId="165" fontId="0" fillId="0" borderId="0" xfId="0" applyNumberFormat="1" applyAlignment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164" fontId="9" fillId="0" borderId="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 vertical="center"/>
    </xf>
    <xf numFmtId="167" fontId="9" fillId="2" borderId="8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7" fontId="9" fillId="2" borderId="9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0" fontId="7" fillId="4" borderId="1" xfId="0" quotePrefix="1" applyFont="1" applyFill="1" applyBorder="1" applyAlignment="1" applyProtection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166" fontId="11" fillId="0" borderId="16" xfId="0" applyNumberFormat="1" applyFont="1" applyFill="1" applyBorder="1" applyAlignment="1">
      <alignment horizontal="right" vertical="center"/>
    </xf>
    <xf numFmtId="169" fontId="11" fillId="0" borderId="4" xfId="0" applyNumberFormat="1" applyFont="1" applyBorder="1" applyAlignment="1">
      <alignment horizontal="right" vertical="center"/>
    </xf>
    <xf numFmtId="169" fontId="11" fillId="0" borderId="5" xfId="0" applyNumberFormat="1" applyFont="1" applyBorder="1" applyAlignment="1">
      <alignment horizontal="right" vertical="center"/>
    </xf>
    <xf numFmtId="169" fontId="11" fillId="0" borderId="5" xfId="0" applyNumberFormat="1" applyFont="1" applyFill="1" applyBorder="1" applyAlignment="1">
      <alignment horizontal="right" vertical="center"/>
    </xf>
    <xf numFmtId="169" fontId="11" fillId="0" borderId="10" xfId="0" applyNumberFormat="1" applyFont="1" applyFill="1" applyBorder="1" applyAlignment="1">
      <alignment horizontal="right" vertical="center"/>
    </xf>
    <xf numFmtId="169" fontId="9" fillId="0" borderId="8" xfId="0" applyNumberFormat="1" applyFont="1" applyBorder="1" applyAlignment="1">
      <alignment horizontal="right" vertical="center"/>
    </xf>
    <xf numFmtId="169" fontId="9" fillId="0" borderId="9" xfId="0" applyNumberFormat="1" applyFont="1" applyBorder="1" applyAlignment="1">
      <alignment horizontal="right" vertical="center"/>
    </xf>
    <xf numFmtId="169" fontId="9" fillId="0" borderId="9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170" fontId="9" fillId="0" borderId="8" xfId="0" applyNumberFormat="1" applyFont="1" applyBorder="1" applyAlignment="1">
      <alignment horizontal="right" vertical="center"/>
    </xf>
    <xf numFmtId="170" fontId="9" fillId="0" borderId="9" xfId="0" applyNumberFormat="1" applyFont="1" applyBorder="1" applyAlignment="1">
      <alignment horizontal="right" vertical="center"/>
    </xf>
    <xf numFmtId="170" fontId="9" fillId="0" borderId="9" xfId="0" applyNumberFormat="1" applyFont="1" applyFill="1" applyBorder="1" applyAlignment="1" applyProtection="1">
      <alignment horizontal="right" vertical="center"/>
    </xf>
    <xf numFmtId="170" fontId="9" fillId="0" borderId="15" xfId="0" applyNumberFormat="1" applyFont="1" applyFill="1" applyBorder="1" applyAlignment="1" applyProtection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165" fontId="9" fillId="0" borderId="17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0" fontId="7" fillId="4" borderId="3" xfId="0" quotePrefix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390525</xdr:colOff>
      <xdr:row>6</xdr:row>
      <xdr:rowOff>0</xdr:rowOff>
    </xdr:from>
    <xdr:to>
      <xdr:col>21</xdr:col>
      <xdr:colOff>180975</xdr:colOff>
      <xdr:row>6</xdr:row>
      <xdr:rowOff>0</xdr:rowOff>
    </xdr:to>
    <xdr:sp macro="" textlink="">
      <xdr:nvSpPr>
        <xdr:cNvPr id="48129" name="Text Box 1"/>
        <xdr:cNvSpPr txBox="1">
          <a:spLocks noChangeArrowheads="1"/>
        </xdr:cNvSpPr>
      </xdr:nvSpPr>
      <xdr:spPr bwMode="auto">
        <a:xfrm>
          <a:off x="8229600" y="1219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11</xdr:col>
      <xdr:colOff>542925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8132" name="Text Box 4"/>
        <xdr:cNvSpPr txBox="1">
          <a:spLocks noChangeArrowheads="1"/>
        </xdr:cNvSpPr>
      </xdr:nvSpPr>
      <xdr:spPr bwMode="auto">
        <a:xfrm>
          <a:off x="4076700" y="121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16</xdr:col>
      <xdr:colOff>457200</xdr:colOff>
      <xdr:row>6</xdr:row>
      <xdr:rowOff>0</xdr:rowOff>
    </xdr:from>
    <xdr:to>
      <xdr:col>16</xdr:col>
      <xdr:colOff>219075</xdr:colOff>
      <xdr:row>6</xdr:row>
      <xdr:rowOff>0</xdr:rowOff>
    </xdr:to>
    <xdr:sp macro="" textlink="">
      <xdr:nvSpPr>
        <xdr:cNvPr id="48133" name="Text Box 5"/>
        <xdr:cNvSpPr txBox="1">
          <a:spLocks noChangeArrowheads="1"/>
        </xdr:cNvSpPr>
      </xdr:nvSpPr>
      <xdr:spPr bwMode="auto">
        <a:xfrm>
          <a:off x="5695950" y="121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showGridLines="0" tabSelected="1" zoomScale="160" zoomScaleNormal="160" workbookViewId="0">
      <selection activeCell="R7" sqref="R7"/>
    </sheetView>
  </sheetViews>
  <sheetFormatPr baseColWidth="10" defaultColWidth="11.42578125" defaultRowHeight="12.75" x14ac:dyDescent="0.2"/>
  <cols>
    <col min="1" max="1" width="4.7109375" style="1" customWidth="1"/>
    <col min="2" max="2" width="5.85546875" customWidth="1"/>
    <col min="3" max="3" width="5.7109375" customWidth="1"/>
    <col min="4" max="4" width="6.7109375" customWidth="1"/>
    <col min="5" max="5" width="4.85546875" customWidth="1"/>
    <col min="6" max="6" width="6.28515625" customWidth="1"/>
    <col min="7" max="7" width="5.7109375" customWidth="1"/>
    <col min="8" max="8" width="7" customWidth="1"/>
    <col min="9" max="9" width="4.42578125" customWidth="1"/>
    <col min="10" max="10" width="7.140625" customWidth="1"/>
    <col min="11" max="11" width="4.85546875" customWidth="1"/>
    <col min="12" max="12" width="4.7109375" customWidth="1"/>
    <col min="13" max="13" width="5.7109375" customWidth="1"/>
    <col min="14" max="14" width="7.5703125" customWidth="1"/>
    <col min="15" max="15" width="4.42578125" customWidth="1"/>
    <col min="16" max="16" width="5.28515625" customWidth="1"/>
    <col min="17" max="17" width="7.28515625" customWidth="1"/>
    <col min="18" max="18" width="11.85546875" customWidth="1"/>
    <col min="19" max="19" width="9.42578125" customWidth="1"/>
    <col min="20" max="20" width="5.7109375" customWidth="1"/>
    <col min="21" max="21" width="6.140625" customWidth="1"/>
    <col min="22" max="22" width="8.5703125" customWidth="1"/>
    <col min="23" max="23" width="11.85546875" customWidth="1"/>
  </cols>
  <sheetData>
    <row r="1" spans="1:23" s="10" customFormat="1" ht="14.25" customHeight="1" x14ac:dyDescent="0.2">
      <c r="A1" s="24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8"/>
      <c r="Q1" s="8"/>
      <c r="R1" s="8"/>
      <c r="S1" s="8"/>
      <c r="T1" s="8"/>
      <c r="U1" s="8"/>
      <c r="V1" s="8"/>
      <c r="W1" s="8"/>
    </row>
    <row r="2" spans="1:23" ht="38.25" customHeight="1" x14ac:dyDescent="0.2">
      <c r="A2" s="65" t="s">
        <v>0</v>
      </c>
      <c r="B2" s="67" t="s">
        <v>27</v>
      </c>
      <c r="C2" s="67"/>
      <c r="D2" s="67"/>
      <c r="E2" s="67" t="s">
        <v>33</v>
      </c>
      <c r="F2" s="67"/>
      <c r="G2" s="67"/>
      <c r="H2" s="67"/>
      <c r="I2" s="67" t="s">
        <v>34</v>
      </c>
      <c r="J2" s="67"/>
      <c r="K2" s="67"/>
      <c r="L2" s="67" t="s">
        <v>35</v>
      </c>
      <c r="M2" s="67"/>
      <c r="N2" s="67"/>
      <c r="O2" s="67" t="s">
        <v>36</v>
      </c>
      <c r="P2" s="67"/>
      <c r="Q2" s="67"/>
      <c r="R2" s="73" t="s">
        <v>43</v>
      </c>
    </row>
    <row r="3" spans="1:23" ht="9.75" customHeight="1" x14ac:dyDescent="0.2">
      <c r="A3" s="65"/>
      <c r="B3" s="69" t="s">
        <v>1</v>
      </c>
      <c r="C3" s="67" t="s">
        <v>41</v>
      </c>
      <c r="D3" s="67" t="s">
        <v>42</v>
      </c>
      <c r="E3" s="69" t="s">
        <v>1</v>
      </c>
      <c r="F3" s="67" t="s">
        <v>11</v>
      </c>
      <c r="G3" s="67" t="s">
        <v>22</v>
      </c>
      <c r="H3" s="67" t="s">
        <v>12</v>
      </c>
      <c r="I3" s="67" t="s">
        <v>5</v>
      </c>
      <c r="J3" s="67" t="s">
        <v>10</v>
      </c>
      <c r="K3" s="67" t="s">
        <v>4</v>
      </c>
      <c r="L3" s="69" t="s">
        <v>1</v>
      </c>
      <c r="M3" s="67" t="s">
        <v>2</v>
      </c>
      <c r="N3" s="67"/>
      <c r="O3" s="69" t="s">
        <v>1</v>
      </c>
      <c r="P3" s="67" t="s">
        <v>2</v>
      </c>
      <c r="Q3" s="67"/>
      <c r="R3" s="74"/>
    </row>
    <row r="4" spans="1:23" ht="9.9499999999999993" customHeight="1" x14ac:dyDescent="0.2">
      <c r="A4" s="65"/>
      <c r="B4" s="69"/>
      <c r="C4" s="71"/>
      <c r="D4" s="67"/>
      <c r="E4" s="69"/>
      <c r="F4" s="67"/>
      <c r="G4" s="67"/>
      <c r="H4" s="67"/>
      <c r="I4" s="67"/>
      <c r="J4" s="67"/>
      <c r="K4" s="67"/>
      <c r="L4" s="69"/>
      <c r="M4" s="67" t="s">
        <v>7</v>
      </c>
      <c r="N4" s="67" t="s">
        <v>8</v>
      </c>
      <c r="O4" s="69"/>
      <c r="P4" s="67" t="s">
        <v>7</v>
      </c>
      <c r="Q4" s="67" t="s">
        <v>8</v>
      </c>
      <c r="R4" s="74"/>
    </row>
    <row r="5" spans="1:23" ht="7.5" customHeight="1" x14ac:dyDescent="0.2">
      <c r="A5" s="65"/>
      <c r="B5" s="69"/>
      <c r="C5" s="71"/>
      <c r="D5" s="67"/>
      <c r="E5" s="69"/>
      <c r="F5" s="67"/>
      <c r="G5" s="67"/>
      <c r="H5" s="67"/>
      <c r="I5" s="67"/>
      <c r="J5" s="67"/>
      <c r="K5" s="67"/>
      <c r="L5" s="69"/>
      <c r="M5" s="67"/>
      <c r="N5" s="67"/>
      <c r="O5" s="69"/>
      <c r="P5" s="67"/>
      <c r="Q5" s="67"/>
      <c r="R5" s="75"/>
    </row>
    <row r="6" spans="1:23" ht="3" hidden="1" customHeight="1" x14ac:dyDescent="0.2">
      <c r="A6" s="66"/>
      <c r="B6" s="70"/>
      <c r="C6" s="72"/>
      <c r="D6" s="68"/>
      <c r="E6" s="70"/>
      <c r="F6" s="68"/>
      <c r="G6" s="68"/>
      <c r="H6" s="68"/>
      <c r="I6" s="68"/>
      <c r="J6" s="68"/>
      <c r="K6" s="68"/>
      <c r="L6" s="70"/>
      <c r="M6" s="68"/>
      <c r="N6" s="68"/>
      <c r="O6" s="70"/>
      <c r="P6" s="68"/>
      <c r="Q6" s="68"/>
      <c r="R6" s="14"/>
    </row>
    <row r="7" spans="1:23" ht="8.25" customHeight="1" x14ac:dyDescent="0.2">
      <c r="A7" s="15">
        <v>1994</v>
      </c>
      <c r="B7" s="49">
        <f t="shared" ref="B7:B12" si="0">C7+D7</f>
        <v>276.10000000000002</v>
      </c>
      <c r="C7" s="53">
        <v>276.10000000000002</v>
      </c>
      <c r="D7" s="57">
        <v>0</v>
      </c>
      <c r="E7" s="27">
        <v>1749</v>
      </c>
      <c r="F7" s="28">
        <v>33</v>
      </c>
      <c r="G7" s="28">
        <v>50</v>
      </c>
      <c r="H7" s="28">
        <v>1666</v>
      </c>
      <c r="I7" s="29">
        <v>7933.32</v>
      </c>
      <c r="J7" s="29">
        <v>2982.76</v>
      </c>
      <c r="K7" s="29">
        <v>2245.2399999999998</v>
      </c>
      <c r="L7" s="27">
        <v>29131</v>
      </c>
      <c r="M7" s="29">
        <v>18394</v>
      </c>
      <c r="N7" s="29">
        <v>10737</v>
      </c>
      <c r="O7" s="27">
        <v>237</v>
      </c>
      <c r="P7" s="28">
        <v>70</v>
      </c>
      <c r="Q7" s="28">
        <v>167</v>
      </c>
      <c r="R7" s="25" t="s">
        <v>9</v>
      </c>
    </row>
    <row r="8" spans="1:23" ht="7.5" customHeight="1" x14ac:dyDescent="0.2">
      <c r="A8" s="16">
        <v>1995</v>
      </c>
      <c r="B8" s="50">
        <f t="shared" si="0"/>
        <v>173.2</v>
      </c>
      <c r="C8" s="54">
        <v>173.2</v>
      </c>
      <c r="D8" s="58">
        <v>0</v>
      </c>
      <c r="E8" s="30">
        <v>1809</v>
      </c>
      <c r="F8" s="31">
        <v>33</v>
      </c>
      <c r="G8" s="31">
        <v>50</v>
      </c>
      <c r="H8" s="31">
        <v>1726</v>
      </c>
      <c r="I8" s="32">
        <v>7932.01</v>
      </c>
      <c r="J8" s="32">
        <v>2985.91</v>
      </c>
      <c r="K8" s="32">
        <v>2245.23</v>
      </c>
      <c r="L8" s="30">
        <v>25192</v>
      </c>
      <c r="M8" s="32">
        <v>14857</v>
      </c>
      <c r="N8" s="32">
        <v>10335</v>
      </c>
      <c r="O8" s="30">
        <v>252</v>
      </c>
      <c r="P8" s="31">
        <v>85</v>
      </c>
      <c r="Q8" s="31">
        <v>167</v>
      </c>
      <c r="R8" s="25" t="s">
        <v>9</v>
      </c>
    </row>
    <row r="9" spans="1:23" ht="7.5" customHeight="1" x14ac:dyDescent="0.2">
      <c r="A9" s="16">
        <v>1996</v>
      </c>
      <c r="B9" s="50">
        <f t="shared" si="0"/>
        <v>1350.8</v>
      </c>
      <c r="C9" s="54">
        <v>1350.8</v>
      </c>
      <c r="D9" s="58">
        <v>0</v>
      </c>
      <c r="E9" s="30">
        <v>1116</v>
      </c>
      <c r="F9" s="31">
        <v>30</v>
      </c>
      <c r="G9" s="31">
        <v>53</v>
      </c>
      <c r="H9" s="31">
        <v>1033</v>
      </c>
      <c r="I9" s="32">
        <v>7977.01</v>
      </c>
      <c r="J9" s="32">
        <v>3013.3</v>
      </c>
      <c r="K9" s="32">
        <v>2256.73</v>
      </c>
      <c r="L9" s="30">
        <v>26493</v>
      </c>
      <c r="M9" s="32">
        <v>14199</v>
      </c>
      <c r="N9" s="32">
        <v>12294</v>
      </c>
      <c r="O9" s="30">
        <v>285</v>
      </c>
      <c r="P9" s="31">
        <v>94</v>
      </c>
      <c r="Q9" s="31">
        <v>191</v>
      </c>
      <c r="R9" s="25" t="s">
        <v>9</v>
      </c>
    </row>
    <row r="10" spans="1:23" ht="7.5" customHeight="1" x14ac:dyDescent="0.2">
      <c r="A10" s="16">
        <v>1997</v>
      </c>
      <c r="B10" s="50">
        <f t="shared" si="0"/>
        <v>533.1</v>
      </c>
      <c r="C10" s="54">
        <v>533.1</v>
      </c>
      <c r="D10" s="58">
        <v>0</v>
      </c>
      <c r="E10" s="30">
        <v>1280</v>
      </c>
      <c r="F10" s="31">
        <v>29</v>
      </c>
      <c r="G10" s="31">
        <v>54</v>
      </c>
      <c r="H10" s="31">
        <v>1197</v>
      </c>
      <c r="I10" s="32">
        <v>8064.24</v>
      </c>
      <c r="J10" s="32">
        <v>2966.61</v>
      </c>
      <c r="K10" s="32">
        <v>2101.4</v>
      </c>
      <c r="L10" s="30">
        <v>28896</v>
      </c>
      <c r="M10" s="32">
        <v>15428</v>
      </c>
      <c r="N10" s="32">
        <v>13468</v>
      </c>
      <c r="O10" s="30">
        <v>335</v>
      </c>
      <c r="P10" s="31">
        <v>103</v>
      </c>
      <c r="Q10" s="31">
        <v>232</v>
      </c>
      <c r="R10" s="25" t="s">
        <v>9</v>
      </c>
    </row>
    <row r="11" spans="1:23" ht="7.5" customHeight="1" x14ac:dyDescent="0.2">
      <c r="A11" s="16">
        <v>1998</v>
      </c>
      <c r="B11" s="50">
        <f t="shared" si="0"/>
        <v>905.8</v>
      </c>
      <c r="C11" s="54">
        <v>905.8</v>
      </c>
      <c r="D11" s="58">
        <v>0</v>
      </c>
      <c r="E11" s="30">
        <v>1309</v>
      </c>
      <c r="F11" s="31">
        <v>29</v>
      </c>
      <c r="G11" s="31">
        <v>55</v>
      </c>
      <c r="H11" s="31">
        <v>1225</v>
      </c>
      <c r="I11" s="32">
        <v>7945.39</v>
      </c>
      <c r="J11" s="32">
        <v>3177.37</v>
      </c>
      <c r="K11" s="32">
        <v>2335.42</v>
      </c>
      <c r="L11" s="30">
        <v>30922</v>
      </c>
      <c r="M11" s="32">
        <v>17046</v>
      </c>
      <c r="N11" s="32">
        <v>13876</v>
      </c>
      <c r="O11" s="30">
        <v>388</v>
      </c>
      <c r="P11" s="31">
        <v>112</v>
      </c>
      <c r="Q11" s="31">
        <v>276</v>
      </c>
      <c r="R11" s="25" t="s">
        <v>9</v>
      </c>
    </row>
    <row r="12" spans="1:23" ht="7.5" customHeight="1" x14ac:dyDescent="0.2">
      <c r="A12" s="16">
        <v>1999</v>
      </c>
      <c r="B12" s="50">
        <f t="shared" si="0"/>
        <v>1786.4</v>
      </c>
      <c r="C12" s="54">
        <v>1679.7</v>
      </c>
      <c r="D12" s="58">
        <v>106.7</v>
      </c>
      <c r="E12" s="30">
        <v>1333</v>
      </c>
      <c r="F12" s="31">
        <v>29</v>
      </c>
      <c r="G12" s="31">
        <v>55</v>
      </c>
      <c r="H12" s="31">
        <v>1249</v>
      </c>
      <c r="I12" s="32">
        <v>7956</v>
      </c>
      <c r="J12" s="32">
        <v>3190</v>
      </c>
      <c r="K12" s="32">
        <v>2386</v>
      </c>
      <c r="L12" s="30">
        <v>32662</v>
      </c>
      <c r="M12" s="32">
        <v>18248</v>
      </c>
      <c r="N12" s="32">
        <v>14414</v>
      </c>
      <c r="O12" s="30">
        <v>407</v>
      </c>
      <c r="P12" s="31">
        <v>116</v>
      </c>
      <c r="Q12" s="31">
        <v>291</v>
      </c>
      <c r="R12" s="25" t="s">
        <v>9</v>
      </c>
    </row>
    <row r="13" spans="1:23" ht="2.1" customHeight="1" x14ac:dyDescent="0.2">
      <c r="A13" s="16"/>
      <c r="B13" s="50"/>
      <c r="C13" s="54"/>
      <c r="D13" s="58"/>
      <c r="E13" s="30"/>
      <c r="F13" s="31"/>
      <c r="G13" s="31"/>
      <c r="H13" s="31"/>
      <c r="I13" s="32"/>
      <c r="J13" s="32"/>
      <c r="K13" s="32"/>
      <c r="L13" s="30"/>
      <c r="M13" s="32"/>
      <c r="N13" s="32"/>
      <c r="O13" s="30"/>
      <c r="P13" s="31"/>
      <c r="Q13" s="31"/>
      <c r="R13" s="25"/>
    </row>
    <row r="14" spans="1:23" ht="7.5" customHeight="1" x14ac:dyDescent="0.2">
      <c r="A14" s="17">
        <v>2000</v>
      </c>
      <c r="B14" s="51">
        <v>1612</v>
      </c>
      <c r="C14" s="55">
        <v>343.7</v>
      </c>
      <c r="D14" s="59">
        <v>1268.3</v>
      </c>
      <c r="E14" s="30">
        <v>1215</v>
      </c>
      <c r="F14" s="31">
        <v>28</v>
      </c>
      <c r="G14" s="31">
        <v>57</v>
      </c>
      <c r="H14" s="31">
        <v>1130</v>
      </c>
      <c r="I14" s="32">
        <v>8043</v>
      </c>
      <c r="J14" s="32">
        <v>3149</v>
      </c>
      <c r="K14" s="32">
        <v>2259</v>
      </c>
      <c r="L14" s="30">
        <v>33974</v>
      </c>
      <c r="M14" s="32">
        <v>17762</v>
      </c>
      <c r="N14" s="32">
        <v>16212</v>
      </c>
      <c r="O14" s="30">
        <v>379</v>
      </c>
      <c r="P14" s="31">
        <v>99</v>
      </c>
      <c r="Q14" s="31">
        <v>280</v>
      </c>
      <c r="R14" s="25" t="s">
        <v>9</v>
      </c>
    </row>
    <row r="15" spans="1:23" ht="7.5" customHeight="1" x14ac:dyDescent="0.2">
      <c r="A15" s="17">
        <v>2001</v>
      </c>
      <c r="B15" s="51">
        <v>1303.5</v>
      </c>
      <c r="C15" s="55">
        <v>546.29999999999995</v>
      </c>
      <c r="D15" s="59">
        <v>757.2</v>
      </c>
      <c r="E15" s="30">
        <v>1213</v>
      </c>
      <c r="F15" s="31">
        <v>28</v>
      </c>
      <c r="G15" s="31">
        <v>57</v>
      </c>
      <c r="H15" s="31">
        <v>1128</v>
      </c>
      <c r="I15" s="32">
        <v>8294</v>
      </c>
      <c r="J15" s="32">
        <v>3081</v>
      </c>
      <c r="K15" s="32">
        <v>2456</v>
      </c>
      <c r="L15" s="30">
        <v>33673</v>
      </c>
      <c r="M15" s="32">
        <v>17923</v>
      </c>
      <c r="N15" s="32">
        <v>15750</v>
      </c>
      <c r="O15" s="30">
        <v>351</v>
      </c>
      <c r="P15" s="31">
        <v>88</v>
      </c>
      <c r="Q15" s="31">
        <v>263</v>
      </c>
      <c r="R15" s="25" t="s">
        <v>9</v>
      </c>
    </row>
    <row r="16" spans="1:23" ht="7.5" customHeight="1" x14ac:dyDescent="0.2">
      <c r="A16" s="17">
        <v>2002</v>
      </c>
      <c r="B16" s="51">
        <v>1487</v>
      </c>
      <c r="C16" s="55">
        <v>672.9</v>
      </c>
      <c r="D16" s="59">
        <v>814.1</v>
      </c>
      <c r="E16" s="30">
        <v>1268</v>
      </c>
      <c r="F16" s="31">
        <v>28</v>
      </c>
      <c r="G16" s="31">
        <v>57</v>
      </c>
      <c r="H16" s="31">
        <v>1183</v>
      </c>
      <c r="I16" s="32">
        <v>8132</v>
      </c>
      <c r="J16" s="32">
        <v>3045</v>
      </c>
      <c r="K16" s="32">
        <v>2436</v>
      </c>
      <c r="L16" s="30">
        <v>33190</v>
      </c>
      <c r="M16" s="32">
        <v>17591</v>
      </c>
      <c r="N16" s="32">
        <v>15599</v>
      </c>
      <c r="O16" s="30">
        <v>389</v>
      </c>
      <c r="P16" s="31">
        <v>89</v>
      </c>
      <c r="Q16" s="31">
        <v>300</v>
      </c>
      <c r="R16" s="25" t="s">
        <v>9</v>
      </c>
    </row>
    <row r="17" spans="1:21" ht="7.5" customHeight="1" x14ac:dyDescent="0.2">
      <c r="A17" s="17">
        <v>2003</v>
      </c>
      <c r="B17" s="51">
        <v>1041.2</v>
      </c>
      <c r="C17" s="55">
        <v>622.5</v>
      </c>
      <c r="D17" s="59">
        <v>418.7</v>
      </c>
      <c r="E17" s="30">
        <v>1287</v>
      </c>
      <c r="F17" s="31">
        <v>29</v>
      </c>
      <c r="G17" s="31">
        <v>56</v>
      </c>
      <c r="H17" s="31">
        <v>1202</v>
      </c>
      <c r="I17" s="32">
        <v>8350.6</v>
      </c>
      <c r="J17" s="32">
        <v>2990.34</v>
      </c>
      <c r="K17" s="32">
        <v>2714.3</v>
      </c>
      <c r="L17" s="30">
        <v>35287</v>
      </c>
      <c r="M17" s="32">
        <v>18411</v>
      </c>
      <c r="N17" s="32">
        <v>16876</v>
      </c>
      <c r="O17" s="30">
        <v>410</v>
      </c>
      <c r="P17" s="31">
        <v>89</v>
      </c>
      <c r="Q17" s="31">
        <v>321</v>
      </c>
      <c r="R17" s="26">
        <v>0.5</v>
      </c>
    </row>
    <row r="18" spans="1:21" ht="7.5" customHeight="1" x14ac:dyDescent="0.2">
      <c r="A18" s="17">
        <v>2004</v>
      </c>
      <c r="B18" s="51">
        <v>2342.9</v>
      </c>
      <c r="C18" s="55">
        <v>1542.2</v>
      </c>
      <c r="D18" s="59">
        <v>800.7</v>
      </c>
      <c r="E18" s="30">
        <v>1294</v>
      </c>
      <c r="F18" s="31">
        <v>29</v>
      </c>
      <c r="G18" s="31">
        <v>56</v>
      </c>
      <c r="H18" s="31">
        <v>1209</v>
      </c>
      <c r="I18" s="32">
        <v>8461</v>
      </c>
      <c r="J18" s="32">
        <v>3305</v>
      </c>
      <c r="K18" s="32">
        <v>2762</v>
      </c>
      <c r="L18" s="30">
        <v>39422</v>
      </c>
      <c r="M18" s="32">
        <v>19531</v>
      </c>
      <c r="N18" s="32">
        <v>19891</v>
      </c>
      <c r="O18" s="30">
        <v>467</v>
      </c>
      <c r="P18" s="31">
        <v>106</v>
      </c>
      <c r="Q18" s="31">
        <v>361</v>
      </c>
      <c r="R18" s="26">
        <v>0.5</v>
      </c>
    </row>
    <row r="19" spans="1:21" ht="2.1" customHeight="1" x14ac:dyDescent="0.2">
      <c r="A19" s="17"/>
      <c r="B19" s="51"/>
      <c r="C19" s="55"/>
      <c r="D19" s="59"/>
      <c r="E19" s="30"/>
      <c r="F19" s="31"/>
      <c r="G19" s="31"/>
      <c r="H19" s="31"/>
      <c r="I19" s="32"/>
      <c r="J19" s="32"/>
      <c r="K19" s="32"/>
      <c r="L19" s="30"/>
      <c r="M19" s="32"/>
      <c r="N19" s="32"/>
      <c r="O19" s="30"/>
      <c r="P19" s="31"/>
      <c r="Q19" s="31"/>
      <c r="R19" s="26"/>
    </row>
    <row r="20" spans="1:21" ht="7.5" customHeight="1" x14ac:dyDescent="0.2">
      <c r="A20" s="18">
        <v>2005</v>
      </c>
      <c r="B20" s="51">
        <v>8150.6</v>
      </c>
      <c r="C20" s="55">
        <v>6910.6</v>
      </c>
      <c r="D20" s="59">
        <v>1240</v>
      </c>
      <c r="E20" s="30">
        <v>1485</v>
      </c>
      <c r="F20" s="31">
        <v>29</v>
      </c>
      <c r="G20" s="31">
        <v>56</v>
      </c>
      <c r="H20" s="31">
        <v>1400</v>
      </c>
      <c r="I20" s="32">
        <v>8377</v>
      </c>
      <c r="J20" s="32">
        <v>3502</v>
      </c>
      <c r="K20" s="32">
        <v>2944</v>
      </c>
      <c r="L20" s="30">
        <v>42176</v>
      </c>
      <c r="M20" s="32">
        <v>19829</v>
      </c>
      <c r="N20" s="32">
        <v>22347</v>
      </c>
      <c r="O20" s="30">
        <v>529</v>
      </c>
      <c r="P20" s="31">
        <v>123</v>
      </c>
      <c r="Q20" s="31">
        <v>406</v>
      </c>
      <c r="R20" s="26">
        <v>0.54</v>
      </c>
    </row>
    <row r="21" spans="1:21" ht="7.5" customHeight="1" x14ac:dyDescent="0.2">
      <c r="A21" s="18">
        <v>2006</v>
      </c>
      <c r="B21" s="51">
        <v>4720.3</v>
      </c>
      <c r="C21" s="55">
        <v>3231.3</v>
      </c>
      <c r="D21" s="59">
        <v>1489</v>
      </c>
      <c r="E21" s="30">
        <v>1344</v>
      </c>
      <c r="F21" s="31">
        <v>26</v>
      </c>
      <c r="G21" s="31">
        <v>59</v>
      </c>
      <c r="H21" s="31">
        <v>1259</v>
      </c>
      <c r="I21" s="32">
        <v>8557</v>
      </c>
      <c r="J21" s="32">
        <v>3767</v>
      </c>
      <c r="K21" s="32">
        <v>3106</v>
      </c>
      <c r="L21" s="30">
        <v>46705.192999999999</v>
      </c>
      <c r="M21" s="32">
        <f>22164708/1000</f>
        <v>22164.707999999999</v>
      </c>
      <c r="N21" s="32">
        <f>L21-M21</f>
        <v>24540.485000000001</v>
      </c>
      <c r="O21" s="30">
        <v>544</v>
      </c>
      <c r="P21" s="31">
        <v>112</v>
      </c>
      <c r="Q21" s="31">
        <v>432</v>
      </c>
      <c r="R21" s="26">
        <v>0.39</v>
      </c>
    </row>
    <row r="22" spans="1:21" ht="7.5" customHeight="1" x14ac:dyDescent="0.2">
      <c r="A22" s="18">
        <v>2007</v>
      </c>
      <c r="B22" s="51">
        <v>2861.8</v>
      </c>
      <c r="C22" s="55">
        <v>957.2</v>
      </c>
      <c r="D22" s="59">
        <v>1904.6</v>
      </c>
      <c r="E22" s="30">
        <v>1425</v>
      </c>
      <c r="F22" s="31">
        <v>26</v>
      </c>
      <c r="G22" s="31">
        <v>59</v>
      </c>
      <c r="H22" s="31">
        <v>1340</v>
      </c>
      <c r="I22" s="32">
        <v>8519</v>
      </c>
      <c r="J22" s="32">
        <v>3870</v>
      </c>
      <c r="K22" s="32">
        <v>3247</v>
      </c>
      <c r="L22" s="30">
        <v>52216.945</v>
      </c>
      <c r="M22" s="32">
        <v>27401</v>
      </c>
      <c r="N22" s="32">
        <v>24815.945</v>
      </c>
      <c r="O22" s="30">
        <v>572</v>
      </c>
      <c r="P22" s="31">
        <v>112</v>
      </c>
      <c r="Q22" s="31">
        <v>460</v>
      </c>
      <c r="R22" s="26">
        <v>0.4</v>
      </c>
    </row>
    <row r="23" spans="1:21" ht="7.5" customHeight="1" x14ac:dyDescent="0.2">
      <c r="A23" s="18">
        <v>2008</v>
      </c>
      <c r="B23" s="51">
        <v>5310.4</v>
      </c>
      <c r="C23" s="55">
        <v>3179.2</v>
      </c>
      <c r="D23" s="59">
        <v>2131.1999999999998</v>
      </c>
      <c r="E23" s="30">
        <v>1424</v>
      </c>
      <c r="F23" s="31">
        <v>25</v>
      </c>
      <c r="G23" s="31">
        <v>60</v>
      </c>
      <c r="H23" s="31">
        <v>1339</v>
      </c>
      <c r="I23" s="32">
        <v>8427</v>
      </c>
      <c r="J23" s="32">
        <v>3442</v>
      </c>
      <c r="K23" s="32">
        <v>2882</v>
      </c>
      <c r="L23" s="30">
        <v>53300</v>
      </c>
      <c r="M23" s="32">
        <v>27649</v>
      </c>
      <c r="N23" s="32">
        <v>25651</v>
      </c>
      <c r="O23" s="30">
        <v>525</v>
      </c>
      <c r="P23" s="31">
        <v>109.6</v>
      </c>
      <c r="Q23" s="31">
        <v>415.3</v>
      </c>
      <c r="R23" s="26">
        <v>0.39</v>
      </c>
    </row>
    <row r="24" spans="1:21" ht="7.5" customHeight="1" x14ac:dyDescent="0.2">
      <c r="A24" s="18">
        <v>2009</v>
      </c>
      <c r="B24" s="51">
        <v>3359.4</v>
      </c>
      <c r="C24" s="55">
        <v>1657.1</v>
      </c>
      <c r="D24" s="58">
        <v>1702.3</v>
      </c>
      <c r="E24" s="30">
        <v>1435</v>
      </c>
      <c r="F24" s="31">
        <v>24</v>
      </c>
      <c r="G24" s="31">
        <v>61</v>
      </c>
      <c r="H24" s="31">
        <v>1350</v>
      </c>
      <c r="I24" s="32">
        <v>9204</v>
      </c>
      <c r="J24" s="32">
        <v>3650</v>
      </c>
      <c r="K24" s="32">
        <v>3100</v>
      </c>
      <c r="L24" s="30">
        <v>46971</v>
      </c>
      <c r="M24" s="32">
        <v>24431</v>
      </c>
      <c r="N24" s="32">
        <v>22540</v>
      </c>
      <c r="O24" s="30">
        <v>466</v>
      </c>
      <c r="P24" s="31">
        <v>94.5</v>
      </c>
      <c r="Q24" s="31">
        <v>371.3</v>
      </c>
      <c r="R24" s="26">
        <v>0.43</v>
      </c>
    </row>
    <row r="25" spans="1:21" ht="2.1" customHeight="1" x14ac:dyDescent="0.2">
      <c r="A25" s="18"/>
      <c r="B25" s="51"/>
      <c r="C25" s="55"/>
      <c r="D25" s="58"/>
      <c r="E25" s="30"/>
      <c r="F25" s="31"/>
      <c r="G25" s="31"/>
      <c r="H25" s="31"/>
      <c r="I25" s="32"/>
      <c r="J25" s="32"/>
      <c r="K25" s="32"/>
      <c r="L25" s="30"/>
      <c r="M25" s="32"/>
      <c r="N25" s="32"/>
      <c r="O25" s="30"/>
      <c r="P25" s="31"/>
      <c r="Q25" s="31"/>
      <c r="R25" s="26"/>
    </row>
    <row r="26" spans="1:21" s="3" customFormat="1" ht="12" customHeight="1" x14ac:dyDescent="0.2">
      <c r="A26" s="18">
        <v>2010</v>
      </c>
      <c r="B26" s="51">
        <f t="shared" ref="B26:B32" si="1">C26+D26</f>
        <v>4530.8</v>
      </c>
      <c r="C26" s="55">
        <v>2288.9</v>
      </c>
      <c r="D26" s="59">
        <v>2241.9</v>
      </c>
      <c r="E26" s="30">
        <v>1465</v>
      </c>
      <c r="F26" s="31">
        <v>12</v>
      </c>
      <c r="G26" s="31">
        <v>64</v>
      </c>
      <c r="H26" s="31">
        <v>1389</v>
      </c>
      <c r="I26" s="32">
        <v>8198</v>
      </c>
      <c r="J26" s="32">
        <v>3679</v>
      </c>
      <c r="K26" s="32">
        <v>2897</v>
      </c>
      <c r="L26" s="30">
        <v>48698</v>
      </c>
      <c r="M26" s="32">
        <v>24494.679</v>
      </c>
      <c r="N26" s="32">
        <f>L26-M26</f>
        <v>24203.321</v>
      </c>
      <c r="O26" s="30">
        <v>571</v>
      </c>
      <c r="P26" s="31">
        <v>107</v>
      </c>
      <c r="Q26" s="31">
        <v>463.7</v>
      </c>
      <c r="R26" s="26">
        <v>0.56000000000000005</v>
      </c>
    </row>
    <row r="27" spans="1:21" ht="7.5" customHeight="1" x14ac:dyDescent="0.2">
      <c r="A27" s="18">
        <v>2011</v>
      </c>
      <c r="B27" s="51">
        <f t="shared" si="1"/>
        <v>3908.6</v>
      </c>
      <c r="C27" s="55">
        <v>1209.5</v>
      </c>
      <c r="D27" s="59">
        <v>2699.1</v>
      </c>
      <c r="E27" s="30">
        <v>1449</v>
      </c>
      <c r="F27" s="31">
        <v>12</v>
      </c>
      <c r="G27" s="31">
        <v>64</v>
      </c>
      <c r="H27" s="31">
        <v>1385</v>
      </c>
      <c r="I27" s="32">
        <v>8232</v>
      </c>
      <c r="J27" s="32">
        <v>3734</v>
      </c>
      <c r="K27" s="32">
        <v>2936</v>
      </c>
      <c r="L27" s="30">
        <v>50764</v>
      </c>
      <c r="M27" s="32">
        <v>25455</v>
      </c>
      <c r="N27" s="32">
        <v>25309</v>
      </c>
      <c r="O27" s="30">
        <v>561.79834221272733</v>
      </c>
      <c r="P27" s="31">
        <v>106.13496873454545</v>
      </c>
      <c r="Q27" s="31">
        <f>O27-P27</f>
        <v>455.66337347818188</v>
      </c>
      <c r="R27" s="26">
        <v>0.53</v>
      </c>
      <c r="S27" s="4"/>
      <c r="T27" s="4"/>
      <c r="U27" s="4"/>
    </row>
    <row r="28" spans="1:21" ht="9" customHeight="1" x14ac:dyDescent="0.2">
      <c r="A28" s="22">
        <v>2012</v>
      </c>
      <c r="B28" s="51">
        <f t="shared" si="1"/>
        <v>3418.8</v>
      </c>
      <c r="C28" s="55">
        <v>1343.3</v>
      </c>
      <c r="D28" s="59">
        <v>2075.5</v>
      </c>
      <c r="E28" s="33">
        <f>F28+G28+H28</f>
        <v>1464</v>
      </c>
      <c r="F28" s="34">
        <v>12</v>
      </c>
      <c r="G28" s="34">
        <v>64</v>
      </c>
      <c r="H28" s="34">
        <v>1388</v>
      </c>
      <c r="I28" s="35">
        <v>8241.94</v>
      </c>
      <c r="J28" s="35">
        <v>3769.85</v>
      </c>
      <c r="K28" s="35">
        <v>2950.46</v>
      </c>
      <c r="L28" s="33">
        <v>55153.366000000002</v>
      </c>
      <c r="M28" s="35">
        <v>28084.346000000001</v>
      </c>
      <c r="N28" s="35">
        <v>27069.02</v>
      </c>
      <c r="O28" s="33">
        <v>559.01777206875454</v>
      </c>
      <c r="P28" s="34">
        <v>112.40474963057272</v>
      </c>
      <c r="Q28" s="34">
        <v>446.61302243818182</v>
      </c>
      <c r="R28" s="26">
        <v>0.43</v>
      </c>
    </row>
    <row r="29" spans="1:21" ht="9" customHeight="1" x14ac:dyDescent="0.2">
      <c r="A29" s="23">
        <v>2013</v>
      </c>
      <c r="B29" s="51">
        <f t="shared" si="1"/>
        <v>3340.6</v>
      </c>
      <c r="C29" s="55">
        <v>1246.5999999999999</v>
      </c>
      <c r="D29" s="59">
        <v>2094</v>
      </c>
      <c r="E29" s="33">
        <v>1469</v>
      </c>
      <c r="F29" s="34">
        <v>12</v>
      </c>
      <c r="G29" s="34">
        <v>64</v>
      </c>
      <c r="H29" s="34">
        <v>1393</v>
      </c>
      <c r="I29" s="35">
        <v>8241.94</v>
      </c>
      <c r="J29" s="35">
        <v>3769.85</v>
      </c>
      <c r="K29" s="35">
        <v>2965.91</v>
      </c>
      <c r="L29" s="33">
        <v>60007</v>
      </c>
      <c r="M29" s="35">
        <v>30488</v>
      </c>
      <c r="N29" s="35">
        <v>29519</v>
      </c>
      <c r="O29" s="33">
        <v>582</v>
      </c>
      <c r="P29" s="34">
        <v>101</v>
      </c>
      <c r="Q29" s="34">
        <v>480</v>
      </c>
      <c r="R29" s="26">
        <v>0.5</v>
      </c>
      <c r="S29" s="20"/>
    </row>
    <row r="30" spans="1:21" ht="9" customHeight="1" x14ac:dyDescent="0.2">
      <c r="A30" s="36">
        <v>2014</v>
      </c>
      <c r="B30" s="51">
        <f t="shared" si="1"/>
        <v>3919.3</v>
      </c>
      <c r="C30" s="55">
        <v>1503.4</v>
      </c>
      <c r="D30" s="59">
        <v>2415.9</v>
      </c>
      <c r="E30" s="33">
        <v>1507</v>
      </c>
      <c r="F30" s="34">
        <v>13</v>
      </c>
      <c r="G30" s="34">
        <v>63</v>
      </c>
      <c r="H30" s="34">
        <v>1431</v>
      </c>
      <c r="I30" s="35">
        <v>8197</v>
      </c>
      <c r="J30" s="35">
        <v>3779.8</v>
      </c>
      <c r="K30" s="35">
        <v>2966</v>
      </c>
      <c r="L30" s="33">
        <f t="shared" ref="L30:L32" si="2">SUM(M30:N30)</f>
        <v>65135.127999999997</v>
      </c>
      <c r="M30" s="35">
        <v>32884.133000000002</v>
      </c>
      <c r="N30" s="35">
        <v>32250.994999999999</v>
      </c>
      <c r="O30" s="33">
        <f>SUM(P30:Q30)</f>
        <v>617.54529067677231</v>
      </c>
      <c r="P30" s="35">
        <v>118.89492199092579</v>
      </c>
      <c r="Q30" s="35">
        <v>498.6503686858465</v>
      </c>
      <c r="R30" s="26">
        <v>0.39</v>
      </c>
    </row>
    <row r="31" spans="1:21" ht="9" customHeight="1" x14ac:dyDescent="0.2">
      <c r="A31" s="36" t="s">
        <v>37</v>
      </c>
      <c r="B31" s="51">
        <f t="shared" si="1"/>
        <v>27656.400000000001</v>
      </c>
      <c r="C31" s="55">
        <v>22737.200000000001</v>
      </c>
      <c r="D31" s="60">
        <v>4919.2</v>
      </c>
      <c r="E31" s="33">
        <v>1489</v>
      </c>
      <c r="F31" s="34">
        <v>13</v>
      </c>
      <c r="G31" s="34">
        <v>63</v>
      </c>
      <c r="H31" s="34">
        <v>1413</v>
      </c>
      <c r="I31" s="35">
        <v>8197</v>
      </c>
      <c r="J31" s="35">
        <v>3848.4</v>
      </c>
      <c r="K31" s="35">
        <v>3013</v>
      </c>
      <c r="L31" s="33">
        <f t="shared" si="2"/>
        <v>73264.744000000006</v>
      </c>
      <c r="M31" s="35">
        <v>37138.822999999997</v>
      </c>
      <c r="N31" s="35">
        <v>36125.921000000002</v>
      </c>
      <c r="O31" s="33">
        <f>SUM(P31:Q31)</f>
        <v>655.45137777924219</v>
      </c>
      <c r="P31" s="35">
        <v>130.22085247446955</v>
      </c>
      <c r="Q31" s="35">
        <v>525.23052530477264</v>
      </c>
      <c r="R31" s="26">
        <v>0.4</v>
      </c>
    </row>
    <row r="32" spans="1:21" ht="8.1" customHeight="1" x14ac:dyDescent="0.2">
      <c r="A32" s="64" t="s">
        <v>38</v>
      </c>
      <c r="B32" s="52">
        <f t="shared" si="1"/>
        <v>11564.8</v>
      </c>
      <c r="C32" s="56">
        <v>6433</v>
      </c>
      <c r="D32" s="61">
        <v>5131.8</v>
      </c>
      <c r="E32" s="37">
        <v>1496</v>
      </c>
      <c r="F32" s="38">
        <v>13</v>
      </c>
      <c r="G32" s="38">
        <v>63</v>
      </c>
      <c r="H32" s="38">
        <v>1420</v>
      </c>
      <c r="I32" s="39">
        <v>8197</v>
      </c>
      <c r="J32" s="39">
        <v>3848</v>
      </c>
      <c r="K32" s="39">
        <v>3013</v>
      </c>
      <c r="L32" s="63">
        <f t="shared" si="2"/>
        <v>80246.880946696736</v>
      </c>
      <c r="M32" s="62">
        <v>40820.980191848546</v>
      </c>
      <c r="N32" s="62">
        <v>39425.90075484819</v>
      </c>
      <c r="O32" s="63">
        <f>SUM(P32:Q32)</f>
        <v>670.21431631072517</v>
      </c>
      <c r="P32" s="62">
        <v>131.38773650965723</v>
      </c>
      <c r="Q32" s="62">
        <v>538.82657980106796</v>
      </c>
      <c r="R32" s="40">
        <v>0.3</v>
      </c>
    </row>
    <row r="33" spans="1:19" ht="2.4500000000000002" customHeight="1" x14ac:dyDescent="0.2">
      <c r="A33" s="46"/>
      <c r="B33" s="48"/>
      <c r="C33" s="41"/>
      <c r="D33" s="41"/>
      <c r="E33" s="42"/>
      <c r="F33" s="43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5"/>
    </row>
    <row r="34" spans="1:19" s="10" customFormat="1" ht="8.65" customHeight="1" x14ac:dyDescent="0.2">
      <c r="A34" s="5" t="s">
        <v>14</v>
      </c>
      <c r="B34" s="4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1"/>
      <c r="S34" s="21"/>
    </row>
    <row r="35" spans="1:19" s="10" customFormat="1" ht="8.65" customHeight="1" x14ac:dyDescent="0.2">
      <c r="A35" s="5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1"/>
    </row>
    <row r="36" spans="1:19" s="10" customFormat="1" ht="8.65" customHeight="1" x14ac:dyDescent="0.2">
      <c r="A36" s="6" t="s">
        <v>13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1"/>
    </row>
    <row r="37" spans="1:19" s="10" customFormat="1" ht="8.65" customHeight="1" x14ac:dyDescent="0.2">
      <c r="A37" s="6" t="s">
        <v>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1"/>
    </row>
    <row r="38" spans="1:19" s="10" customFormat="1" ht="8.65" customHeight="1" x14ac:dyDescent="0.2">
      <c r="A38" s="6" t="s">
        <v>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1"/>
    </row>
    <row r="39" spans="1:19" s="10" customFormat="1" ht="8.65" customHeight="1" x14ac:dyDescent="0.2">
      <c r="A39" s="6" t="s">
        <v>16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1"/>
    </row>
    <row r="40" spans="1:19" s="10" customFormat="1" ht="8.65" customHeight="1" x14ac:dyDescent="0.2">
      <c r="A40" s="6" t="s">
        <v>28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1"/>
    </row>
    <row r="41" spans="1:19" s="10" customFormat="1" ht="8.65" customHeight="1" x14ac:dyDescent="0.2">
      <c r="A41" s="6" t="s">
        <v>15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1"/>
    </row>
    <row r="42" spans="1:19" s="10" customFormat="1" ht="8.65" customHeight="1" x14ac:dyDescent="0.2">
      <c r="A42" s="7" t="s">
        <v>21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1"/>
    </row>
    <row r="43" spans="1:19" s="10" customFormat="1" ht="8.65" customHeight="1" x14ac:dyDescent="0.2">
      <c r="A43" s="7" t="s">
        <v>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1"/>
    </row>
    <row r="44" spans="1:19" s="10" customFormat="1" ht="8.65" customHeight="1" x14ac:dyDescent="0.2">
      <c r="A44" s="5" t="s">
        <v>32</v>
      </c>
      <c r="B44" s="7"/>
      <c r="C44" s="7"/>
      <c r="D44" s="7"/>
      <c r="E44" s="7"/>
      <c r="F44" s="19"/>
      <c r="G44" s="19"/>
      <c r="H44" s="7"/>
      <c r="I44" s="7"/>
      <c r="J44" s="7"/>
      <c r="K44" s="7"/>
      <c r="L44" s="7"/>
      <c r="M44" s="7"/>
      <c r="N44" s="7"/>
      <c r="O44" s="7"/>
      <c r="P44" s="7"/>
      <c r="Q44" s="7"/>
      <c r="R44" s="11"/>
    </row>
    <row r="45" spans="1:19" s="10" customFormat="1" ht="8.65" customHeight="1" x14ac:dyDescent="0.2">
      <c r="A45" s="5" t="s">
        <v>39</v>
      </c>
      <c r="B45" s="7"/>
      <c r="C45" s="7"/>
      <c r="D45" s="7"/>
      <c r="E45" s="7"/>
      <c r="F45" s="19"/>
      <c r="G45" s="19"/>
      <c r="H45" s="7"/>
      <c r="I45" s="7"/>
      <c r="J45" s="7"/>
      <c r="K45" s="7"/>
      <c r="L45" s="7"/>
      <c r="M45" s="7"/>
      <c r="N45" s="7"/>
      <c r="O45" s="7"/>
      <c r="P45" s="7"/>
      <c r="Q45" s="7"/>
      <c r="R45" s="11"/>
    </row>
    <row r="46" spans="1:19" s="10" customFormat="1" ht="8.65" customHeight="1" x14ac:dyDescent="0.2">
      <c r="A46" s="5" t="s">
        <v>40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1"/>
    </row>
    <row r="47" spans="1:19" s="10" customFormat="1" ht="8.65" customHeight="1" x14ac:dyDescent="0.2">
      <c r="A47" s="5" t="s">
        <v>24</v>
      </c>
      <c r="B47" s="7"/>
      <c r="C47" s="7"/>
      <c r="D47" s="7"/>
      <c r="E47" s="7"/>
      <c r="F47" s="19"/>
      <c r="G47" s="19"/>
      <c r="H47" s="7"/>
      <c r="I47" s="7"/>
      <c r="J47" s="7"/>
      <c r="K47" s="7"/>
      <c r="L47" s="7"/>
      <c r="M47" s="7"/>
      <c r="N47" s="7"/>
      <c r="O47" s="7"/>
      <c r="P47" s="7"/>
      <c r="Q47" s="7"/>
      <c r="R47" s="11"/>
    </row>
    <row r="48" spans="1:19" s="10" customFormat="1" ht="8.65" customHeight="1" x14ac:dyDescent="0.2">
      <c r="A48" s="5" t="s">
        <v>23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1"/>
    </row>
    <row r="49" spans="1:18" s="10" customFormat="1" ht="8.65" customHeight="1" x14ac:dyDescent="0.2">
      <c r="A49" s="5" t="s">
        <v>26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1"/>
    </row>
    <row r="50" spans="1:18" s="10" customFormat="1" ht="8.65" customHeight="1" x14ac:dyDescent="0.2">
      <c r="A50" s="5" t="s">
        <v>25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1"/>
    </row>
    <row r="51" spans="1:18" s="10" customFormat="1" ht="8.65" customHeight="1" x14ac:dyDescent="0.2">
      <c r="A51" s="7" t="s">
        <v>17</v>
      </c>
      <c r="B51" s="7"/>
      <c r="C51" s="7"/>
      <c r="D51" s="7"/>
      <c r="E51" s="7"/>
      <c r="F51" s="7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7"/>
      <c r="R51" s="11"/>
    </row>
    <row r="52" spans="1:18" s="10" customFormat="1" ht="8.65" customHeight="1" x14ac:dyDescent="0.2">
      <c r="A52" s="12" t="s">
        <v>30</v>
      </c>
      <c r="B52" s="12"/>
      <c r="C52" s="12"/>
      <c r="D52" s="7"/>
      <c r="E52" s="7"/>
      <c r="F52" s="7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7"/>
      <c r="R52" s="11"/>
    </row>
    <row r="53" spans="1:18" s="10" customFormat="1" ht="8.65" customHeight="1" x14ac:dyDescent="0.2">
      <c r="A53" s="7" t="s">
        <v>31</v>
      </c>
      <c r="B53" s="7"/>
      <c r="C53" s="7"/>
      <c r="D53" s="7"/>
      <c r="E53" s="7"/>
      <c r="F53" s="7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7"/>
      <c r="R53" s="11"/>
    </row>
    <row r="54" spans="1:18" s="10" customFormat="1" ht="10.9" customHeight="1" x14ac:dyDescent="0.2">
      <c r="A54" s="7" t="s">
        <v>3</v>
      </c>
      <c r="B54" s="7"/>
      <c r="C54" s="7"/>
      <c r="D54" s="7"/>
      <c r="E54" s="7"/>
      <c r="F54" s="7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7"/>
      <c r="R54" s="11"/>
    </row>
    <row r="63" spans="1:18" x14ac:dyDescent="0.2">
      <c r="A63" s="2"/>
    </row>
  </sheetData>
  <mergeCells count="25">
    <mergeCell ref="R2:R5"/>
    <mergeCell ref="L2:N2"/>
    <mergeCell ref="M4:M6"/>
    <mergeCell ref="N4:N6"/>
    <mergeCell ref="L3:L6"/>
    <mergeCell ref="O2:Q2"/>
    <mergeCell ref="P3:Q3"/>
    <mergeCell ref="P4:P6"/>
    <mergeCell ref="Q4:Q6"/>
    <mergeCell ref="O3:O6"/>
    <mergeCell ref="M3:N3"/>
    <mergeCell ref="A2:A6"/>
    <mergeCell ref="J3:J6"/>
    <mergeCell ref="I2:K2"/>
    <mergeCell ref="I3:I6"/>
    <mergeCell ref="K3:K6"/>
    <mergeCell ref="B3:B6"/>
    <mergeCell ref="E2:H2"/>
    <mergeCell ref="H3:H6"/>
    <mergeCell ref="G3:G6"/>
    <mergeCell ref="B2:D2"/>
    <mergeCell ref="C3:C6"/>
    <mergeCell ref="F3:F6"/>
    <mergeCell ref="D3:D6"/>
    <mergeCell ref="E3:E6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1"/>
  <headerFooter alignWithMargins="0"/>
  <ignoredErrors>
    <ignoredError sqref="O30:O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M4_556</vt:lpstr>
      <vt:lpstr>M4_556!Área_de_impresión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2016-07-27T19:23:59Z</cp:lastPrinted>
  <dcterms:created xsi:type="dcterms:W3CDTF">2000-12-12T17:17:16Z</dcterms:created>
  <dcterms:modified xsi:type="dcterms:W3CDTF">2016-08-11T17:00:48Z</dcterms:modified>
</cp:coreProperties>
</file>