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arlos_lopezz\Documents\carlos_lopez\01_INF GESTION\01.2_INF DE GOB\IG_2016\02_SITIO\3. Anexo\3.6_Para sitio OPR\"/>
    </mc:Choice>
  </mc:AlternateContent>
  <bookViews>
    <workbookView xWindow="480" yWindow="15" windowWidth="12120" windowHeight="9120" tabRatio="599"/>
  </bookViews>
  <sheets>
    <sheet name="M4_664" sheetId="19" r:id="rId1"/>
    <sheet name="ESTADOS" sheetId="22" state="hidden" r:id="rId2"/>
    <sheet name="MUNICIPIOS" sheetId="23" state="hidden" r:id="rId3"/>
  </sheets>
  <definedNames>
    <definedName name="_xlnm.Print_Area" localSheetId="0">M4_664!$A$1:$U$50</definedName>
  </definedNames>
  <calcPr calcId="152511"/>
</workbook>
</file>

<file path=xl/calcChain.xml><?xml version="1.0" encoding="utf-8"?>
<calcChain xmlns="http://schemas.openxmlformats.org/spreadsheetml/2006/main">
  <c r="D75" i="23" l="1"/>
  <c r="M183" i="23"/>
  <c r="M187" i="23"/>
  <c r="M191" i="23"/>
  <c r="M195" i="23"/>
  <c r="M199" i="23"/>
  <c r="M203" i="23"/>
  <c r="M207" i="23"/>
  <c r="M211" i="23"/>
  <c r="F182" i="23"/>
  <c r="J182" i="23"/>
  <c r="E183" i="23"/>
  <c r="I183" i="23"/>
  <c r="D184" i="23"/>
  <c r="H184" i="23"/>
  <c r="L184" i="23"/>
  <c r="F186" i="23"/>
  <c r="J186" i="23"/>
  <c r="E187" i="23"/>
  <c r="I187" i="23"/>
  <c r="D188" i="23"/>
  <c r="H188" i="23"/>
  <c r="L188" i="23"/>
  <c r="F190" i="23"/>
  <c r="J190" i="23"/>
  <c r="E191" i="23"/>
  <c r="I191" i="23"/>
  <c r="D192" i="23"/>
  <c r="H192" i="23"/>
  <c r="L192" i="23"/>
  <c r="F194" i="23"/>
  <c r="J194" i="23"/>
  <c r="E195" i="23"/>
  <c r="I195" i="23"/>
  <c r="D196" i="23"/>
  <c r="H196" i="23"/>
  <c r="L196" i="23"/>
  <c r="F198" i="23"/>
  <c r="J198" i="23"/>
  <c r="E199" i="23"/>
  <c r="I199" i="23"/>
  <c r="D200" i="23"/>
  <c r="H200" i="23"/>
  <c r="L200" i="23"/>
  <c r="F202" i="23"/>
  <c r="J202" i="23"/>
  <c r="E203" i="23"/>
  <c r="I203" i="23"/>
  <c r="D204" i="23"/>
  <c r="H204" i="23"/>
  <c r="L204" i="23"/>
  <c r="F206" i="23"/>
  <c r="J206" i="23"/>
  <c r="E207" i="23"/>
  <c r="I207" i="23"/>
  <c r="D208" i="23"/>
  <c r="H208" i="23"/>
  <c r="L208" i="23"/>
  <c r="F210" i="23"/>
  <c r="J210" i="23"/>
  <c r="E211" i="23"/>
  <c r="I211" i="23"/>
  <c r="D212" i="23"/>
  <c r="H212" i="23"/>
  <c r="L212" i="23"/>
  <c r="I181" i="23"/>
  <c r="E181" i="23"/>
  <c r="M145" i="23"/>
  <c r="L145" i="23"/>
  <c r="K145" i="23"/>
  <c r="J145" i="23"/>
  <c r="I145" i="23"/>
  <c r="H145" i="23"/>
  <c r="A141" i="23"/>
  <c r="A140" i="23"/>
  <c r="A139" i="23"/>
  <c r="A138" i="23"/>
  <c r="A137" i="23"/>
  <c r="A136" i="23"/>
  <c r="A135" i="23"/>
  <c r="A134" i="23"/>
  <c r="A133" i="23"/>
  <c r="A132" i="23"/>
  <c r="A131" i="23"/>
  <c r="A130" i="23"/>
  <c r="A129" i="23"/>
  <c r="A128" i="23"/>
  <c r="A127" i="23"/>
  <c r="A126" i="23"/>
  <c r="A125" i="23"/>
  <c r="A124" i="23"/>
  <c r="A123" i="23"/>
  <c r="A122" i="23"/>
  <c r="A121" i="23"/>
  <c r="A120" i="23"/>
  <c r="A119" i="23"/>
  <c r="A118" i="23"/>
  <c r="A117" i="23"/>
  <c r="A116" i="23"/>
  <c r="A115" i="23"/>
  <c r="A114" i="23"/>
  <c r="A113" i="23"/>
  <c r="A112" i="23"/>
  <c r="A111" i="23"/>
  <c r="D76" i="23"/>
  <c r="D111" i="23"/>
  <c r="D182" i="23"/>
  <c r="E76" i="23"/>
  <c r="E111" i="23"/>
  <c r="E182" i="23"/>
  <c r="F76" i="23"/>
  <c r="F111" i="23"/>
  <c r="G76" i="23"/>
  <c r="G111" i="23"/>
  <c r="G182" i="23"/>
  <c r="H76" i="23"/>
  <c r="H111" i="23"/>
  <c r="H182" i="23"/>
  <c r="I76" i="23"/>
  <c r="I111" i="23"/>
  <c r="I182" i="23"/>
  <c r="J76" i="23"/>
  <c r="J111" i="23"/>
  <c r="K76" i="23"/>
  <c r="K111" i="23"/>
  <c r="K182" i="23"/>
  <c r="L76" i="23"/>
  <c r="L111" i="23"/>
  <c r="L182" i="23"/>
  <c r="M76" i="23"/>
  <c r="M111" i="23"/>
  <c r="M182" i="23"/>
  <c r="D77" i="23"/>
  <c r="D112" i="23"/>
  <c r="D183" i="23"/>
  <c r="E77" i="23"/>
  <c r="E112" i="23"/>
  <c r="F77" i="23"/>
  <c r="F112" i="23"/>
  <c r="F183" i="23"/>
  <c r="G77" i="23"/>
  <c r="G112" i="23"/>
  <c r="G183" i="23"/>
  <c r="H77" i="23"/>
  <c r="H112" i="23"/>
  <c r="H183" i="23"/>
  <c r="I77" i="23"/>
  <c r="I112" i="23"/>
  <c r="J77" i="23"/>
  <c r="J112" i="23"/>
  <c r="J183" i="23"/>
  <c r="K77" i="23"/>
  <c r="K112" i="23"/>
  <c r="K183" i="23"/>
  <c r="L77" i="23"/>
  <c r="L112" i="23"/>
  <c r="L183" i="23"/>
  <c r="M77" i="23"/>
  <c r="M112" i="23"/>
  <c r="D78" i="23"/>
  <c r="D113" i="23"/>
  <c r="E78" i="23"/>
  <c r="E113" i="23"/>
  <c r="E184" i="23"/>
  <c r="F78" i="23"/>
  <c r="F113" i="23"/>
  <c r="F184" i="23"/>
  <c r="G78" i="23"/>
  <c r="G113" i="23"/>
  <c r="G184" i="23"/>
  <c r="H78" i="23"/>
  <c r="H113" i="23"/>
  <c r="I78" i="23"/>
  <c r="I113" i="23"/>
  <c r="I184" i="23"/>
  <c r="J78" i="23"/>
  <c r="J113" i="23"/>
  <c r="J184" i="23"/>
  <c r="K78" i="23"/>
  <c r="K113" i="23"/>
  <c r="K184" i="23"/>
  <c r="L78" i="23"/>
  <c r="L113" i="23"/>
  <c r="M78" i="23"/>
  <c r="M113" i="23"/>
  <c r="M184" i="23"/>
  <c r="D79" i="23"/>
  <c r="D114" i="23"/>
  <c r="D185" i="23"/>
  <c r="E79" i="23"/>
  <c r="E114" i="23"/>
  <c r="E185" i="23"/>
  <c r="F79" i="23"/>
  <c r="F114" i="23"/>
  <c r="F185" i="23"/>
  <c r="G79" i="23"/>
  <c r="G114" i="23"/>
  <c r="G185" i="23"/>
  <c r="H79" i="23"/>
  <c r="H114" i="23"/>
  <c r="H185" i="23"/>
  <c r="I79" i="23"/>
  <c r="I114" i="23"/>
  <c r="I185" i="23"/>
  <c r="J79" i="23"/>
  <c r="J114" i="23"/>
  <c r="J185" i="23"/>
  <c r="K79" i="23"/>
  <c r="K114" i="23"/>
  <c r="K185" i="23"/>
  <c r="L79" i="23"/>
  <c r="L114" i="23"/>
  <c r="L185" i="23"/>
  <c r="M79" i="23"/>
  <c r="M114" i="23"/>
  <c r="M185" i="23"/>
  <c r="D80" i="23"/>
  <c r="D115" i="23"/>
  <c r="D186" i="23"/>
  <c r="E80" i="23"/>
  <c r="E115" i="23"/>
  <c r="E186" i="23"/>
  <c r="F80" i="23"/>
  <c r="F115" i="23"/>
  <c r="G80" i="23"/>
  <c r="G115" i="23"/>
  <c r="G186" i="23"/>
  <c r="H80" i="23"/>
  <c r="H115" i="23"/>
  <c r="H186" i="23"/>
  <c r="I80" i="23"/>
  <c r="I115" i="23"/>
  <c r="I186" i="23"/>
  <c r="J80" i="23"/>
  <c r="J115" i="23"/>
  <c r="K80" i="23"/>
  <c r="K115" i="23"/>
  <c r="K186" i="23"/>
  <c r="L80" i="23"/>
  <c r="L115" i="23"/>
  <c r="L186" i="23"/>
  <c r="M80" i="23"/>
  <c r="M115" i="23"/>
  <c r="M186" i="23"/>
  <c r="D81" i="23"/>
  <c r="D116" i="23"/>
  <c r="D187" i="23"/>
  <c r="E81" i="23"/>
  <c r="E116" i="23"/>
  <c r="F81" i="23"/>
  <c r="F116" i="23"/>
  <c r="F187" i="23"/>
  <c r="G81" i="23"/>
  <c r="G116" i="23"/>
  <c r="G187" i="23"/>
  <c r="H81" i="23"/>
  <c r="H116" i="23"/>
  <c r="H187" i="23"/>
  <c r="I81" i="23"/>
  <c r="I116" i="23"/>
  <c r="J81" i="23"/>
  <c r="J116" i="23"/>
  <c r="J187" i="23"/>
  <c r="K81" i="23"/>
  <c r="K116" i="23"/>
  <c r="K187" i="23"/>
  <c r="L81" i="23"/>
  <c r="L116" i="23"/>
  <c r="L187" i="23"/>
  <c r="M81" i="23"/>
  <c r="M116" i="23"/>
  <c r="D82" i="23"/>
  <c r="D117" i="23"/>
  <c r="E82" i="23"/>
  <c r="E117" i="23"/>
  <c r="E188" i="23"/>
  <c r="F82" i="23"/>
  <c r="F117" i="23"/>
  <c r="F188" i="23"/>
  <c r="G82" i="23"/>
  <c r="G117" i="23"/>
  <c r="G188" i="23"/>
  <c r="H82" i="23"/>
  <c r="H117" i="23"/>
  <c r="I82" i="23"/>
  <c r="I117" i="23"/>
  <c r="I188" i="23"/>
  <c r="J82" i="23"/>
  <c r="J117" i="23"/>
  <c r="J188" i="23"/>
  <c r="K82" i="23"/>
  <c r="K117" i="23"/>
  <c r="K188" i="23"/>
  <c r="L82" i="23"/>
  <c r="L117" i="23"/>
  <c r="M82" i="23"/>
  <c r="M117" i="23"/>
  <c r="M188" i="23"/>
  <c r="D83" i="23"/>
  <c r="D118" i="23"/>
  <c r="D189" i="23"/>
  <c r="E83" i="23"/>
  <c r="E118" i="23"/>
  <c r="E189" i="23"/>
  <c r="F83" i="23"/>
  <c r="F118" i="23"/>
  <c r="F189" i="23"/>
  <c r="G83" i="23"/>
  <c r="G118" i="23"/>
  <c r="G189" i="23"/>
  <c r="H83" i="23"/>
  <c r="H118" i="23"/>
  <c r="H189" i="23"/>
  <c r="I83" i="23"/>
  <c r="I118" i="23"/>
  <c r="I189" i="23"/>
  <c r="J83" i="23"/>
  <c r="J118" i="23"/>
  <c r="J189" i="23"/>
  <c r="K83" i="23"/>
  <c r="K118" i="23"/>
  <c r="K189" i="23"/>
  <c r="L83" i="23"/>
  <c r="L118" i="23"/>
  <c r="L189" i="23"/>
  <c r="M83" i="23"/>
  <c r="M118" i="23"/>
  <c r="M189" i="23"/>
  <c r="D84" i="23"/>
  <c r="D119" i="23"/>
  <c r="D190" i="23"/>
  <c r="E84" i="23"/>
  <c r="E119" i="23"/>
  <c r="E190" i="23"/>
  <c r="F84" i="23"/>
  <c r="F119" i="23"/>
  <c r="G84" i="23"/>
  <c r="G119" i="23"/>
  <c r="G190" i="23"/>
  <c r="H84" i="23"/>
  <c r="H119" i="23"/>
  <c r="H190" i="23"/>
  <c r="I84" i="23"/>
  <c r="I119" i="23"/>
  <c r="I190" i="23"/>
  <c r="J84" i="23"/>
  <c r="J119" i="23"/>
  <c r="K84" i="23"/>
  <c r="K119" i="23"/>
  <c r="K190" i="23"/>
  <c r="L84" i="23"/>
  <c r="L119" i="23"/>
  <c r="L190" i="23"/>
  <c r="M84" i="23"/>
  <c r="M119" i="23"/>
  <c r="M190" i="23"/>
  <c r="D85" i="23"/>
  <c r="D120" i="23"/>
  <c r="D191" i="23"/>
  <c r="E85" i="23"/>
  <c r="E120" i="23"/>
  <c r="F85" i="23"/>
  <c r="F120" i="23"/>
  <c r="F191" i="23"/>
  <c r="G85" i="23"/>
  <c r="G120" i="23"/>
  <c r="G191" i="23"/>
  <c r="H85" i="23"/>
  <c r="H120" i="23"/>
  <c r="H191" i="23"/>
  <c r="I85" i="23"/>
  <c r="I120" i="23"/>
  <c r="J85" i="23"/>
  <c r="J120" i="23"/>
  <c r="J191" i="23"/>
  <c r="K85" i="23"/>
  <c r="K120" i="23"/>
  <c r="K191" i="23"/>
  <c r="L85" i="23"/>
  <c r="L120" i="23"/>
  <c r="L191" i="23"/>
  <c r="M85" i="23"/>
  <c r="M120" i="23"/>
  <c r="D86" i="23"/>
  <c r="D121" i="23"/>
  <c r="E86" i="23"/>
  <c r="E121" i="23"/>
  <c r="E192" i="23"/>
  <c r="F86" i="23"/>
  <c r="F121" i="23"/>
  <c r="F192" i="23"/>
  <c r="G86" i="23"/>
  <c r="G121" i="23"/>
  <c r="G192" i="23"/>
  <c r="H86" i="23"/>
  <c r="H121" i="23"/>
  <c r="I86" i="23"/>
  <c r="I121" i="23"/>
  <c r="I192" i="23"/>
  <c r="J86" i="23"/>
  <c r="J121" i="23"/>
  <c r="J192" i="23"/>
  <c r="K86" i="23"/>
  <c r="K121" i="23"/>
  <c r="K192" i="23"/>
  <c r="L86" i="23"/>
  <c r="L121" i="23"/>
  <c r="M86" i="23"/>
  <c r="M121" i="23"/>
  <c r="M192" i="23"/>
  <c r="D87" i="23"/>
  <c r="D122" i="23"/>
  <c r="D193" i="23"/>
  <c r="E87" i="23"/>
  <c r="E122" i="23"/>
  <c r="E193" i="23"/>
  <c r="F87" i="23"/>
  <c r="F122" i="23"/>
  <c r="F193" i="23"/>
  <c r="G87" i="23"/>
  <c r="G122" i="23"/>
  <c r="G193" i="23"/>
  <c r="H87" i="23"/>
  <c r="H122" i="23"/>
  <c r="H193" i="23"/>
  <c r="I87" i="23"/>
  <c r="I122" i="23"/>
  <c r="I193" i="23"/>
  <c r="J87" i="23"/>
  <c r="J122" i="23"/>
  <c r="J193" i="23"/>
  <c r="K87" i="23"/>
  <c r="K122" i="23"/>
  <c r="K193" i="23"/>
  <c r="L87" i="23"/>
  <c r="L122" i="23"/>
  <c r="L193" i="23"/>
  <c r="M87" i="23"/>
  <c r="M122" i="23"/>
  <c r="M193" i="23"/>
  <c r="D88" i="23"/>
  <c r="D123" i="23"/>
  <c r="D194" i="23"/>
  <c r="E88" i="23"/>
  <c r="E123" i="23"/>
  <c r="E194" i="23"/>
  <c r="F88" i="23"/>
  <c r="F123" i="23"/>
  <c r="G88" i="23"/>
  <c r="G123" i="23"/>
  <c r="G194" i="23"/>
  <c r="H88" i="23"/>
  <c r="H123" i="23"/>
  <c r="H194" i="23"/>
  <c r="I88" i="23"/>
  <c r="I123" i="23"/>
  <c r="I194" i="23"/>
  <c r="J88" i="23"/>
  <c r="J123" i="23"/>
  <c r="K88" i="23"/>
  <c r="K123" i="23"/>
  <c r="K194" i="23"/>
  <c r="L88" i="23"/>
  <c r="L123" i="23"/>
  <c r="L194" i="23"/>
  <c r="M88" i="23"/>
  <c r="M123" i="23"/>
  <c r="M194" i="23"/>
  <c r="D89" i="23"/>
  <c r="D124" i="23"/>
  <c r="D195" i="23"/>
  <c r="E89" i="23"/>
  <c r="E124" i="23"/>
  <c r="F89" i="23"/>
  <c r="F124" i="23"/>
  <c r="F195" i="23"/>
  <c r="G89" i="23"/>
  <c r="G124" i="23"/>
  <c r="G195" i="23"/>
  <c r="H89" i="23"/>
  <c r="H124" i="23"/>
  <c r="H195" i="23"/>
  <c r="I89" i="23"/>
  <c r="I124" i="23"/>
  <c r="J89" i="23"/>
  <c r="J124" i="23"/>
  <c r="J195" i="23"/>
  <c r="K89" i="23"/>
  <c r="K124" i="23"/>
  <c r="K195" i="23"/>
  <c r="L89" i="23"/>
  <c r="L124" i="23"/>
  <c r="L195" i="23"/>
  <c r="M89" i="23"/>
  <c r="M124" i="23"/>
  <c r="D90" i="23"/>
  <c r="D125" i="23"/>
  <c r="E90" i="23"/>
  <c r="E125" i="23"/>
  <c r="E196" i="23"/>
  <c r="F90" i="23"/>
  <c r="F125" i="23"/>
  <c r="F196" i="23"/>
  <c r="G90" i="23"/>
  <c r="G125" i="23"/>
  <c r="G196" i="23"/>
  <c r="H90" i="23"/>
  <c r="H125" i="23"/>
  <c r="I90" i="23"/>
  <c r="I125" i="23"/>
  <c r="I196" i="23"/>
  <c r="J90" i="23"/>
  <c r="J125" i="23"/>
  <c r="J196" i="23"/>
  <c r="K90" i="23"/>
  <c r="K125" i="23"/>
  <c r="K196" i="23"/>
  <c r="L90" i="23"/>
  <c r="L125" i="23"/>
  <c r="M90" i="23"/>
  <c r="M125" i="23"/>
  <c r="M196" i="23"/>
  <c r="D91" i="23"/>
  <c r="D126" i="23"/>
  <c r="D197" i="23"/>
  <c r="E91" i="23"/>
  <c r="E126" i="23"/>
  <c r="E197" i="23"/>
  <c r="F91" i="23"/>
  <c r="F126" i="23"/>
  <c r="F197" i="23"/>
  <c r="G91" i="23"/>
  <c r="G126" i="23"/>
  <c r="G197" i="23"/>
  <c r="H91" i="23"/>
  <c r="H126" i="23"/>
  <c r="H197" i="23"/>
  <c r="I91" i="23"/>
  <c r="I126" i="23"/>
  <c r="I197" i="23"/>
  <c r="J91" i="23"/>
  <c r="J126" i="23"/>
  <c r="J197" i="23"/>
  <c r="K91" i="23"/>
  <c r="K126" i="23"/>
  <c r="K197" i="23"/>
  <c r="L91" i="23"/>
  <c r="L126" i="23"/>
  <c r="L197" i="23"/>
  <c r="M91" i="23"/>
  <c r="M126" i="23"/>
  <c r="M197" i="23"/>
  <c r="D92" i="23"/>
  <c r="D127" i="23"/>
  <c r="D198" i="23"/>
  <c r="E92" i="23"/>
  <c r="E127" i="23"/>
  <c r="E198" i="23"/>
  <c r="F92" i="23"/>
  <c r="F127" i="23"/>
  <c r="G92" i="23"/>
  <c r="G127" i="23"/>
  <c r="G198" i="23"/>
  <c r="H92" i="23"/>
  <c r="H127" i="23"/>
  <c r="H198" i="23"/>
  <c r="I92" i="23"/>
  <c r="I127" i="23"/>
  <c r="I198" i="23"/>
  <c r="J92" i="23"/>
  <c r="J127" i="23"/>
  <c r="K92" i="23"/>
  <c r="K127" i="23"/>
  <c r="K198" i="23"/>
  <c r="L92" i="23"/>
  <c r="L127" i="23"/>
  <c r="L198" i="23"/>
  <c r="M92" i="23"/>
  <c r="M127" i="23"/>
  <c r="M198" i="23"/>
  <c r="D93" i="23"/>
  <c r="D128" i="23"/>
  <c r="D199" i="23"/>
  <c r="E93" i="23"/>
  <c r="E128" i="23"/>
  <c r="F93" i="23"/>
  <c r="F128" i="23"/>
  <c r="F199" i="23"/>
  <c r="G93" i="23"/>
  <c r="G128" i="23"/>
  <c r="G199" i="23"/>
  <c r="H93" i="23"/>
  <c r="H128" i="23"/>
  <c r="H199" i="23"/>
  <c r="I93" i="23"/>
  <c r="I128" i="23"/>
  <c r="J93" i="23"/>
  <c r="J128" i="23"/>
  <c r="J199" i="23"/>
  <c r="K93" i="23"/>
  <c r="K128" i="23"/>
  <c r="K199" i="23"/>
  <c r="L93" i="23"/>
  <c r="L128" i="23"/>
  <c r="L199" i="23"/>
  <c r="M93" i="23"/>
  <c r="M128" i="23"/>
  <c r="D94" i="23"/>
  <c r="D129" i="23"/>
  <c r="E94" i="23"/>
  <c r="E129" i="23"/>
  <c r="E200" i="23"/>
  <c r="F94" i="23"/>
  <c r="F129" i="23"/>
  <c r="F200" i="23"/>
  <c r="G94" i="23"/>
  <c r="G129" i="23"/>
  <c r="G200" i="23"/>
  <c r="H94" i="23"/>
  <c r="H129" i="23"/>
  <c r="I94" i="23"/>
  <c r="I129" i="23"/>
  <c r="I200" i="23"/>
  <c r="J94" i="23"/>
  <c r="J129" i="23"/>
  <c r="J200" i="23"/>
  <c r="K94" i="23"/>
  <c r="K129" i="23"/>
  <c r="K200" i="23"/>
  <c r="L94" i="23"/>
  <c r="L129" i="23"/>
  <c r="M94" i="23"/>
  <c r="M129" i="23"/>
  <c r="M200" i="23"/>
  <c r="D95" i="23"/>
  <c r="D130" i="23"/>
  <c r="D201" i="23"/>
  <c r="E95" i="23"/>
  <c r="E130" i="23"/>
  <c r="E201" i="23"/>
  <c r="F95" i="23"/>
  <c r="F130" i="23"/>
  <c r="F201" i="23"/>
  <c r="G95" i="23"/>
  <c r="G130" i="23"/>
  <c r="G201" i="23"/>
  <c r="H95" i="23"/>
  <c r="H130" i="23"/>
  <c r="H201" i="23"/>
  <c r="I95" i="23"/>
  <c r="I130" i="23"/>
  <c r="I201" i="23"/>
  <c r="J95" i="23"/>
  <c r="J130" i="23"/>
  <c r="J201" i="23"/>
  <c r="K95" i="23"/>
  <c r="K130" i="23"/>
  <c r="K201" i="23"/>
  <c r="L95" i="23"/>
  <c r="L130" i="23"/>
  <c r="L201" i="23"/>
  <c r="M95" i="23"/>
  <c r="M130" i="23"/>
  <c r="M201" i="23"/>
  <c r="D96" i="23"/>
  <c r="D131" i="23"/>
  <c r="D202" i="23"/>
  <c r="E96" i="23"/>
  <c r="E131" i="23"/>
  <c r="E202" i="23"/>
  <c r="F96" i="23"/>
  <c r="F131" i="23"/>
  <c r="G96" i="23"/>
  <c r="G131" i="23"/>
  <c r="G202" i="23"/>
  <c r="H96" i="23"/>
  <c r="H131" i="23"/>
  <c r="H202" i="23"/>
  <c r="I96" i="23"/>
  <c r="I131" i="23"/>
  <c r="I202" i="23"/>
  <c r="J96" i="23"/>
  <c r="J131" i="23"/>
  <c r="K96" i="23"/>
  <c r="K131" i="23"/>
  <c r="K202" i="23"/>
  <c r="L96" i="23"/>
  <c r="L131" i="23"/>
  <c r="L202" i="23"/>
  <c r="M96" i="23"/>
  <c r="M131" i="23"/>
  <c r="M202" i="23"/>
  <c r="D97" i="23"/>
  <c r="D132" i="23"/>
  <c r="D203" i="23"/>
  <c r="E97" i="23"/>
  <c r="E132" i="23"/>
  <c r="F97" i="23"/>
  <c r="F132" i="23"/>
  <c r="F203" i="23"/>
  <c r="G97" i="23"/>
  <c r="G132" i="23"/>
  <c r="G203" i="23"/>
  <c r="H97" i="23"/>
  <c r="H132" i="23"/>
  <c r="H203" i="23"/>
  <c r="I97" i="23"/>
  <c r="I132" i="23"/>
  <c r="J97" i="23"/>
  <c r="J132" i="23"/>
  <c r="J203" i="23"/>
  <c r="K97" i="23"/>
  <c r="K132" i="23"/>
  <c r="K203" i="23"/>
  <c r="L97" i="23"/>
  <c r="L132" i="23"/>
  <c r="L203" i="23"/>
  <c r="M97" i="23"/>
  <c r="M132" i="23"/>
  <c r="D98" i="23"/>
  <c r="D133" i="23"/>
  <c r="E98" i="23"/>
  <c r="E133" i="23"/>
  <c r="E204" i="23"/>
  <c r="F98" i="23"/>
  <c r="F133" i="23"/>
  <c r="F204" i="23"/>
  <c r="G98" i="23"/>
  <c r="G133" i="23"/>
  <c r="G204" i="23"/>
  <c r="H98" i="23"/>
  <c r="H133" i="23"/>
  <c r="I98" i="23"/>
  <c r="I133" i="23"/>
  <c r="I204" i="23"/>
  <c r="J98" i="23"/>
  <c r="J133" i="23"/>
  <c r="J204" i="23"/>
  <c r="K98" i="23"/>
  <c r="K133" i="23"/>
  <c r="K204" i="23"/>
  <c r="L98" i="23"/>
  <c r="L133" i="23"/>
  <c r="M98" i="23"/>
  <c r="M133" i="23"/>
  <c r="M204" i="23"/>
  <c r="D99" i="23"/>
  <c r="D134" i="23"/>
  <c r="D205" i="23"/>
  <c r="E99" i="23"/>
  <c r="E134" i="23"/>
  <c r="E205" i="23"/>
  <c r="F99" i="23"/>
  <c r="F134" i="23"/>
  <c r="F205" i="23"/>
  <c r="G99" i="23"/>
  <c r="G134" i="23"/>
  <c r="G205" i="23"/>
  <c r="H99" i="23"/>
  <c r="H134" i="23"/>
  <c r="H205" i="23"/>
  <c r="I99" i="23"/>
  <c r="I134" i="23"/>
  <c r="I205" i="23"/>
  <c r="J99" i="23"/>
  <c r="J134" i="23"/>
  <c r="J205" i="23"/>
  <c r="K99" i="23"/>
  <c r="K134" i="23"/>
  <c r="K205" i="23"/>
  <c r="L99" i="23"/>
  <c r="L134" i="23"/>
  <c r="L205" i="23"/>
  <c r="M99" i="23"/>
  <c r="M134" i="23"/>
  <c r="M205" i="23"/>
  <c r="D100" i="23"/>
  <c r="D135" i="23"/>
  <c r="D206" i="23"/>
  <c r="E100" i="23"/>
  <c r="E135" i="23"/>
  <c r="E206" i="23"/>
  <c r="F100" i="23"/>
  <c r="F135" i="23"/>
  <c r="G100" i="23"/>
  <c r="G135" i="23"/>
  <c r="G206" i="23"/>
  <c r="H100" i="23"/>
  <c r="H135" i="23"/>
  <c r="H206" i="23"/>
  <c r="I100" i="23"/>
  <c r="I135" i="23"/>
  <c r="I206" i="23"/>
  <c r="J100" i="23"/>
  <c r="J135" i="23"/>
  <c r="K100" i="23"/>
  <c r="K135" i="23"/>
  <c r="K206" i="23"/>
  <c r="L100" i="23"/>
  <c r="L135" i="23"/>
  <c r="L206" i="23"/>
  <c r="M100" i="23"/>
  <c r="M135" i="23"/>
  <c r="M206" i="23"/>
  <c r="D101" i="23"/>
  <c r="D136" i="23"/>
  <c r="D207" i="23"/>
  <c r="E101" i="23"/>
  <c r="E136" i="23"/>
  <c r="F101" i="23"/>
  <c r="F136" i="23"/>
  <c r="F207" i="23"/>
  <c r="G101" i="23"/>
  <c r="G136" i="23"/>
  <c r="G207" i="23"/>
  <c r="H101" i="23"/>
  <c r="H136" i="23"/>
  <c r="H207" i="23"/>
  <c r="I101" i="23"/>
  <c r="I136" i="23"/>
  <c r="J101" i="23"/>
  <c r="J136" i="23"/>
  <c r="J207" i="23"/>
  <c r="K101" i="23"/>
  <c r="K136" i="23"/>
  <c r="K207" i="23"/>
  <c r="L101" i="23"/>
  <c r="L136" i="23"/>
  <c r="L207" i="23"/>
  <c r="M101" i="23"/>
  <c r="M136" i="23"/>
  <c r="D102" i="23"/>
  <c r="D137" i="23"/>
  <c r="E102" i="23"/>
  <c r="E137" i="23"/>
  <c r="E208" i="23"/>
  <c r="F102" i="23"/>
  <c r="F137" i="23"/>
  <c r="F208" i="23"/>
  <c r="G102" i="23"/>
  <c r="G137" i="23"/>
  <c r="G208" i="23"/>
  <c r="H102" i="23"/>
  <c r="H137" i="23"/>
  <c r="I102" i="23"/>
  <c r="I137" i="23"/>
  <c r="I208" i="23"/>
  <c r="J102" i="23"/>
  <c r="J137" i="23"/>
  <c r="J208" i="23"/>
  <c r="K102" i="23"/>
  <c r="K137" i="23"/>
  <c r="K208" i="23"/>
  <c r="L102" i="23"/>
  <c r="L137" i="23"/>
  <c r="M102" i="23"/>
  <c r="M137" i="23"/>
  <c r="M208" i="23"/>
  <c r="D103" i="23"/>
  <c r="D138" i="23"/>
  <c r="D209" i="23"/>
  <c r="E103" i="23"/>
  <c r="E138" i="23"/>
  <c r="E209" i="23"/>
  <c r="F103" i="23"/>
  <c r="F138" i="23"/>
  <c r="F209" i="23"/>
  <c r="G103" i="23"/>
  <c r="G138" i="23"/>
  <c r="G209" i="23"/>
  <c r="H103" i="23"/>
  <c r="H138" i="23"/>
  <c r="H209" i="23"/>
  <c r="I103" i="23"/>
  <c r="I138" i="23"/>
  <c r="I209" i="23"/>
  <c r="J103" i="23"/>
  <c r="J138" i="23"/>
  <c r="J209" i="23"/>
  <c r="K103" i="23"/>
  <c r="K138" i="23"/>
  <c r="K209" i="23"/>
  <c r="L103" i="23"/>
  <c r="L138" i="23"/>
  <c r="L209" i="23"/>
  <c r="M103" i="23"/>
  <c r="M138" i="23"/>
  <c r="M209" i="23"/>
  <c r="D104" i="23"/>
  <c r="D139" i="23"/>
  <c r="D210" i="23"/>
  <c r="E104" i="23"/>
  <c r="E139" i="23"/>
  <c r="E210" i="23"/>
  <c r="F104" i="23"/>
  <c r="F139" i="23"/>
  <c r="G104" i="23"/>
  <c r="G139" i="23"/>
  <c r="G210" i="23"/>
  <c r="H104" i="23"/>
  <c r="H139" i="23"/>
  <c r="H210" i="23"/>
  <c r="I104" i="23"/>
  <c r="I139" i="23"/>
  <c r="I210" i="23"/>
  <c r="J104" i="23"/>
  <c r="J139" i="23"/>
  <c r="K104" i="23"/>
  <c r="K139" i="23"/>
  <c r="K210" i="23"/>
  <c r="L104" i="23"/>
  <c r="L139" i="23"/>
  <c r="L210" i="23"/>
  <c r="M104" i="23"/>
  <c r="M139" i="23"/>
  <c r="M210" i="23"/>
  <c r="D105" i="23"/>
  <c r="D140" i="23"/>
  <c r="D211" i="23"/>
  <c r="E105" i="23"/>
  <c r="E140" i="23"/>
  <c r="F105" i="23"/>
  <c r="F140" i="23"/>
  <c r="F211" i="23"/>
  <c r="G105" i="23"/>
  <c r="G140" i="23"/>
  <c r="G211" i="23"/>
  <c r="H105" i="23"/>
  <c r="H140" i="23"/>
  <c r="H211" i="23"/>
  <c r="I105" i="23"/>
  <c r="I140" i="23"/>
  <c r="J105" i="23"/>
  <c r="J140" i="23"/>
  <c r="J211" i="23"/>
  <c r="K105" i="23"/>
  <c r="K140" i="23"/>
  <c r="K211" i="23"/>
  <c r="L105" i="23"/>
  <c r="L140" i="23"/>
  <c r="L211" i="23"/>
  <c r="M105" i="23"/>
  <c r="M140" i="23"/>
  <c r="D106" i="23"/>
  <c r="D141" i="23"/>
  <c r="E106" i="23"/>
  <c r="E141" i="23"/>
  <c r="E212" i="23"/>
  <c r="F106" i="23"/>
  <c r="F141" i="23"/>
  <c r="F212" i="23"/>
  <c r="G106" i="23"/>
  <c r="G141" i="23"/>
  <c r="G212" i="23"/>
  <c r="H106" i="23"/>
  <c r="H141" i="23"/>
  <c r="I106" i="23"/>
  <c r="I141" i="23"/>
  <c r="I212" i="23"/>
  <c r="J106" i="23"/>
  <c r="J141" i="23"/>
  <c r="J212" i="23"/>
  <c r="K106" i="23"/>
  <c r="K141" i="23"/>
  <c r="K212" i="23"/>
  <c r="L106" i="23"/>
  <c r="L141" i="23"/>
  <c r="M106" i="23"/>
  <c r="M141" i="23"/>
  <c r="M212" i="23"/>
  <c r="E75" i="23"/>
  <c r="E110" i="23"/>
  <c r="F75" i="23"/>
  <c r="F110" i="23"/>
  <c r="F181" i="23"/>
  <c r="G75" i="23"/>
  <c r="G110" i="23"/>
  <c r="G181" i="23"/>
  <c r="H75" i="23"/>
  <c r="H110" i="23"/>
  <c r="H181" i="23"/>
  <c r="I75" i="23"/>
  <c r="I110" i="23"/>
  <c r="J75" i="23"/>
  <c r="J110" i="23"/>
  <c r="J181" i="23"/>
  <c r="K75" i="23"/>
  <c r="K110" i="23"/>
  <c r="L75" i="23"/>
  <c r="L110" i="23"/>
  <c r="L181" i="23"/>
  <c r="M75" i="23"/>
  <c r="M110" i="23"/>
  <c r="M181" i="23"/>
  <c r="D110" i="23"/>
  <c r="D181" i="23"/>
  <c r="A106" i="23"/>
  <c r="A105" i="23"/>
  <c r="A104" i="23"/>
  <c r="A103" i="23"/>
  <c r="A102" i="23"/>
  <c r="A101" i="23"/>
  <c r="A100" i="23"/>
  <c r="A99" i="23"/>
  <c r="A98" i="23"/>
  <c r="A97" i="23"/>
  <c r="A96" i="23"/>
  <c r="A95" i="23"/>
  <c r="A94" i="23"/>
  <c r="A93" i="23"/>
  <c r="A92" i="23"/>
  <c r="A91" i="23"/>
  <c r="A90" i="23"/>
  <c r="A89" i="23"/>
  <c r="A88" i="23"/>
  <c r="A87" i="23"/>
  <c r="A86" i="23"/>
  <c r="A85" i="23"/>
  <c r="A84" i="23"/>
  <c r="A83" i="23"/>
  <c r="A82" i="23"/>
  <c r="A81" i="23"/>
  <c r="A80" i="23"/>
  <c r="A79" i="23"/>
  <c r="A78" i="23"/>
  <c r="A77" i="23"/>
  <c r="A76"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K189" i="22"/>
  <c r="G193" i="22"/>
  <c r="E195" i="22"/>
  <c r="L196" i="22"/>
  <c r="J198" i="22"/>
  <c r="H200" i="22"/>
  <c r="D204" i="22"/>
  <c r="I211" i="22"/>
  <c r="H212" i="22"/>
  <c r="E215" i="22"/>
  <c r="D216" i="22"/>
  <c r="H123" i="22"/>
  <c r="H195" i="22"/>
  <c r="I123" i="22"/>
  <c r="I195" i="22"/>
  <c r="F124" i="22"/>
  <c r="F196" i="22"/>
  <c r="G124" i="22"/>
  <c r="G196" i="22"/>
  <c r="D125" i="22"/>
  <c r="D197" i="22"/>
  <c r="E125" i="22"/>
  <c r="E197" i="22"/>
  <c r="L125" i="22"/>
  <c r="L197" i="22"/>
  <c r="M125" i="22"/>
  <c r="M196" i="22"/>
  <c r="J126" i="22"/>
  <c r="K126" i="22"/>
  <c r="K198" i="22"/>
  <c r="H127" i="22"/>
  <c r="H199" i="22"/>
  <c r="I127" i="22"/>
  <c r="I199" i="22"/>
  <c r="M127" i="22"/>
  <c r="E128" i="22"/>
  <c r="E200" i="22"/>
  <c r="J128" i="22"/>
  <c r="J200" i="22"/>
  <c r="D129" i="22"/>
  <c r="D201" i="22"/>
  <c r="E129" i="22"/>
  <c r="E201" i="22"/>
  <c r="I129" i="22"/>
  <c r="I201" i="22"/>
  <c r="F130" i="22"/>
  <c r="F202" i="22"/>
  <c r="J130" i="22"/>
  <c r="J202" i="22"/>
  <c r="K130" i="22"/>
  <c r="K202" i="22"/>
  <c r="E131" i="22"/>
  <c r="E203" i="22"/>
  <c r="G131" i="22"/>
  <c r="G203" i="22"/>
  <c r="L131" i="22"/>
  <c r="L203" i="22"/>
  <c r="F132" i="22"/>
  <c r="F204" i="22"/>
  <c r="G132" i="22"/>
  <c r="G204" i="22"/>
  <c r="K132" i="22"/>
  <c r="K204" i="22"/>
  <c r="H133" i="22"/>
  <c r="H205" i="22"/>
  <c r="L133" i="22"/>
  <c r="L205" i="22"/>
  <c r="M133" i="22"/>
  <c r="M204" i="22"/>
  <c r="G134" i="22"/>
  <c r="G206" i="22"/>
  <c r="I134" i="22"/>
  <c r="I206" i="22"/>
  <c r="I135" i="22"/>
  <c r="I207" i="22"/>
  <c r="M135" i="22"/>
  <c r="E137" i="22"/>
  <c r="E209" i="22"/>
  <c r="I137" i="22"/>
  <c r="I209" i="22"/>
  <c r="K137" i="22"/>
  <c r="K209" i="22"/>
  <c r="K138" i="22"/>
  <c r="K210" i="22"/>
  <c r="E139" i="22"/>
  <c r="E211" i="22"/>
  <c r="G140" i="22"/>
  <c r="G212" i="22"/>
  <c r="K140" i="22"/>
  <c r="K212" i="22"/>
  <c r="M140" i="22"/>
  <c r="M141" i="22"/>
  <c r="M212" i="22"/>
  <c r="G142" i="22"/>
  <c r="G214" i="22"/>
  <c r="I143" i="22"/>
  <c r="I215" i="22"/>
  <c r="M143" i="22"/>
  <c r="E144" i="22"/>
  <c r="E216" i="22"/>
  <c r="E145" i="22"/>
  <c r="E217" i="22"/>
  <c r="I145" i="22"/>
  <c r="I217" i="22"/>
  <c r="M187" i="22"/>
  <c r="M195" i="22"/>
  <c r="M198" i="22"/>
  <c r="M206" i="22"/>
  <c r="M211" i="22"/>
  <c r="M214" i="22"/>
  <c r="M218" i="22"/>
  <c r="M186" i="22"/>
  <c r="E186" i="22"/>
  <c r="A218" i="22"/>
  <c r="A217" i="22"/>
  <c r="A216" i="22"/>
  <c r="A215" i="22"/>
  <c r="A214" i="22"/>
  <c r="A213" i="22"/>
  <c r="A212" i="22"/>
  <c r="A211" i="22"/>
  <c r="A210" i="22"/>
  <c r="A209" i="22"/>
  <c r="A208" i="22"/>
  <c r="A207" i="22"/>
  <c r="A206" i="22"/>
  <c r="A205" i="22"/>
  <c r="A204" i="22"/>
  <c r="A203" i="22"/>
  <c r="A202" i="22"/>
  <c r="A201" i="22"/>
  <c r="A200" i="22"/>
  <c r="A199" i="22"/>
  <c r="A198" i="22"/>
  <c r="A197" i="22"/>
  <c r="A196" i="22"/>
  <c r="A194" i="22"/>
  <c r="A193" i="22"/>
  <c r="A192" i="22"/>
  <c r="A191" i="22"/>
  <c r="A190" i="22"/>
  <c r="A189" i="22"/>
  <c r="A188" i="22"/>
  <c r="A187" i="22"/>
  <c r="D76" i="22"/>
  <c r="E76" i="22"/>
  <c r="F76" i="22"/>
  <c r="G76" i="22"/>
  <c r="G115" i="22"/>
  <c r="G187" i="22"/>
  <c r="H76" i="22"/>
  <c r="I76" i="22"/>
  <c r="J76" i="22"/>
  <c r="K76" i="22"/>
  <c r="K115" i="22"/>
  <c r="K187" i="22"/>
  <c r="L76" i="22"/>
  <c r="M76" i="22"/>
  <c r="D77" i="22"/>
  <c r="E77" i="22"/>
  <c r="F77" i="22"/>
  <c r="G77" i="22"/>
  <c r="H77" i="22"/>
  <c r="I77" i="22"/>
  <c r="J77" i="22"/>
  <c r="K77" i="22"/>
  <c r="L77" i="22"/>
  <c r="M77" i="22"/>
  <c r="D78" i="22"/>
  <c r="E78" i="22"/>
  <c r="F78" i="22"/>
  <c r="G78" i="22"/>
  <c r="G117" i="22"/>
  <c r="G189" i="22"/>
  <c r="H78" i="22"/>
  <c r="I78" i="22"/>
  <c r="J78" i="22"/>
  <c r="J117" i="22"/>
  <c r="J189" i="22"/>
  <c r="K78" i="22"/>
  <c r="K117" i="22"/>
  <c r="L78" i="22"/>
  <c r="M78" i="22"/>
  <c r="D79" i="22"/>
  <c r="E79" i="22"/>
  <c r="F79" i="22"/>
  <c r="G79" i="22"/>
  <c r="H79" i="22"/>
  <c r="I79" i="22"/>
  <c r="J79" i="22"/>
  <c r="K79" i="22"/>
  <c r="L79" i="22"/>
  <c r="M79" i="22"/>
  <c r="D80" i="22"/>
  <c r="E80" i="22"/>
  <c r="F80" i="22"/>
  <c r="G80" i="22"/>
  <c r="G119" i="22"/>
  <c r="G191" i="22"/>
  <c r="H80" i="22"/>
  <c r="I80" i="22"/>
  <c r="J80" i="22"/>
  <c r="K80" i="22"/>
  <c r="K119" i="22"/>
  <c r="K191" i="22"/>
  <c r="L80" i="22"/>
  <c r="M80" i="22"/>
  <c r="D81" i="22"/>
  <c r="E81" i="22"/>
  <c r="F81" i="22"/>
  <c r="G81" i="22"/>
  <c r="H81" i="22"/>
  <c r="I81" i="22"/>
  <c r="J81" i="22"/>
  <c r="K81" i="22"/>
  <c r="L81" i="22"/>
  <c r="M81" i="22"/>
  <c r="D82" i="22"/>
  <c r="E82" i="22"/>
  <c r="F82" i="22"/>
  <c r="G82" i="22"/>
  <c r="G121" i="22"/>
  <c r="H82" i="22"/>
  <c r="I82" i="22"/>
  <c r="J82" i="22"/>
  <c r="J121" i="22"/>
  <c r="J193" i="22"/>
  <c r="K82" i="22"/>
  <c r="K121" i="22"/>
  <c r="K193" i="22"/>
  <c r="L82" i="22"/>
  <c r="M82" i="22"/>
  <c r="D83" i="22"/>
  <c r="E83" i="22"/>
  <c r="F83" i="22"/>
  <c r="G83" i="22"/>
  <c r="H83" i="22"/>
  <c r="I83" i="22"/>
  <c r="J83" i="22"/>
  <c r="K83" i="22"/>
  <c r="L83" i="22"/>
  <c r="M83" i="22"/>
  <c r="D84" i="22"/>
  <c r="D123" i="22"/>
  <c r="D195" i="22"/>
  <c r="E84" i="22"/>
  <c r="E123" i="22"/>
  <c r="F84" i="22"/>
  <c r="F123" i="22"/>
  <c r="F195" i="22"/>
  <c r="G84" i="22"/>
  <c r="G123" i="22"/>
  <c r="G195" i="22"/>
  <c r="H84" i="22"/>
  <c r="I84" i="22"/>
  <c r="J84" i="22"/>
  <c r="J123" i="22"/>
  <c r="J195" i="22"/>
  <c r="K84" i="22"/>
  <c r="K123" i="22"/>
  <c r="K195" i="22"/>
  <c r="L84" i="22"/>
  <c r="L123" i="22"/>
  <c r="L195" i="22"/>
  <c r="M84" i="22"/>
  <c r="M123" i="22"/>
  <c r="D85" i="22"/>
  <c r="D124" i="22"/>
  <c r="D196" i="22"/>
  <c r="E85" i="22"/>
  <c r="E124" i="22"/>
  <c r="E196" i="22"/>
  <c r="F85" i="22"/>
  <c r="G85" i="22"/>
  <c r="H85" i="22"/>
  <c r="H124" i="22"/>
  <c r="H196" i="22"/>
  <c r="I85" i="22"/>
  <c r="I124" i="22"/>
  <c r="I196" i="22"/>
  <c r="J85" i="22"/>
  <c r="J124" i="22"/>
  <c r="J196" i="22"/>
  <c r="K85" i="22"/>
  <c r="K124" i="22"/>
  <c r="K196" i="22"/>
  <c r="L85" i="22"/>
  <c r="L124" i="22"/>
  <c r="M85" i="22"/>
  <c r="M124" i="22"/>
  <c r="D86" i="22"/>
  <c r="E86" i="22"/>
  <c r="F86" i="22"/>
  <c r="F125" i="22"/>
  <c r="F197" i="22"/>
  <c r="G86" i="22"/>
  <c r="G125" i="22"/>
  <c r="G197" i="22"/>
  <c r="H86" i="22"/>
  <c r="H125" i="22"/>
  <c r="H197" i="22"/>
  <c r="I86" i="22"/>
  <c r="I125" i="22"/>
  <c r="I197" i="22"/>
  <c r="J86" i="22"/>
  <c r="J125" i="22"/>
  <c r="J197" i="22"/>
  <c r="K86" i="22"/>
  <c r="K125" i="22"/>
  <c r="K197" i="22"/>
  <c r="L86" i="22"/>
  <c r="M86" i="22"/>
  <c r="D87" i="22"/>
  <c r="D126" i="22"/>
  <c r="D198" i="22"/>
  <c r="E87" i="22"/>
  <c r="E126" i="22"/>
  <c r="E198" i="22"/>
  <c r="F87" i="22"/>
  <c r="F126" i="22"/>
  <c r="F198" i="22"/>
  <c r="G87" i="22"/>
  <c r="G126" i="22"/>
  <c r="G198" i="22"/>
  <c r="H87" i="22"/>
  <c r="H126" i="22"/>
  <c r="H198" i="22"/>
  <c r="I87" i="22"/>
  <c r="I126" i="22"/>
  <c r="I198" i="22"/>
  <c r="J87" i="22"/>
  <c r="K87" i="22"/>
  <c r="L87" i="22"/>
  <c r="L126" i="22"/>
  <c r="L198" i="22"/>
  <c r="M87" i="22"/>
  <c r="M126" i="22"/>
  <c r="M197" i="22"/>
  <c r="D88" i="22"/>
  <c r="D127" i="22"/>
  <c r="D199" i="22"/>
  <c r="E88" i="22"/>
  <c r="E127" i="22"/>
  <c r="E199" i="22"/>
  <c r="F88" i="22"/>
  <c r="F127" i="22"/>
  <c r="F199" i="22"/>
  <c r="G88" i="22"/>
  <c r="G127" i="22"/>
  <c r="G199" i="22"/>
  <c r="H88" i="22"/>
  <c r="I88" i="22"/>
  <c r="J88" i="22"/>
  <c r="J127" i="22"/>
  <c r="J199" i="22"/>
  <c r="K88" i="22"/>
  <c r="K127" i="22"/>
  <c r="K199" i="22"/>
  <c r="L88" i="22"/>
  <c r="L127" i="22"/>
  <c r="L199" i="22"/>
  <c r="M88" i="22"/>
  <c r="D89" i="22"/>
  <c r="D128" i="22"/>
  <c r="D200" i="22"/>
  <c r="E89" i="22"/>
  <c r="F89" i="22"/>
  <c r="F128" i="22"/>
  <c r="F200" i="22"/>
  <c r="G89" i="22"/>
  <c r="G128" i="22"/>
  <c r="G200" i="22"/>
  <c r="H89" i="22"/>
  <c r="H128" i="22"/>
  <c r="I89" i="22"/>
  <c r="I128" i="22"/>
  <c r="I200" i="22"/>
  <c r="J89" i="22"/>
  <c r="K89" i="22"/>
  <c r="K128" i="22"/>
  <c r="K200" i="22"/>
  <c r="L89" i="22"/>
  <c r="L128" i="22"/>
  <c r="L200" i="22"/>
  <c r="M89" i="22"/>
  <c r="M128" i="22"/>
  <c r="M199" i="22"/>
  <c r="D90" i="22"/>
  <c r="E90" i="22"/>
  <c r="F90" i="22"/>
  <c r="F129" i="22"/>
  <c r="F201" i="22"/>
  <c r="G90" i="22"/>
  <c r="G129" i="22"/>
  <c r="G201" i="22"/>
  <c r="H90" i="22"/>
  <c r="H129" i="22"/>
  <c r="H201" i="22"/>
  <c r="I90" i="22"/>
  <c r="J90" i="22"/>
  <c r="J129" i="22"/>
  <c r="J201" i="22"/>
  <c r="K90" i="22"/>
  <c r="K129" i="22"/>
  <c r="K201" i="22"/>
  <c r="L90" i="22"/>
  <c r="L129" i="22"/>
  <c r="L201" i="22"/>
  <c r="M90" i="22"/>
  <c r="M129" i="22"/>
  <c r="M200" i="22"/>
  <c r="D91" i="22"/>
  <c r="D130" i="22"/>
  <c r="D202" i="22"/>
  <c r="E91" i="22"/>
  <c r="E130" i="22"/>
  <c r="E202" i="22"/>
  <c r="F91" i="22"/>
  <c r="G91" i="22"/>
  <c r="G130" i="22"/>
  <c r="G202" i="22"/>
  <c r="H91" i="22"/>
  <c r="H130" i="22"/>
  <c r="H202" i="22"/>
  <c r="I91" i="22"/>
  <c r="I130" i="22"/>
  <c r="I202" i="22"/>
  <c r="J91" i="22"/>
  <c r="K91" i="22"/>
  <c r="L91" i="22"/>
  <c r="L130" i="22"/>
  <c r="L202" i="22"/>
  <c r="M91" i="22"/>
  <c r="M130" i="22"/>
  <c r="M201" i="22"/>
  <c r="D92" i="22"/>
  <c r="D131" i="22"/>
  <c r="D203" i="22"/>
  <c r="E92" i="22"/>
  <c r="F92" i="22"/>
  <c r="F131" i="22"/>
  <c r="F203" i="22"/>
  <c r="G92" i="22"/>
  <c r="H92" i="22"/>
  <c r="H131" i="22"/>
  <c r="H203" i="22"/>
  <c r="I92" i="22"/>
  <c r="I131" i="22"/>
  <c r="I203" i="22"/>
  <c r="J92" i="22"/>
  <c r="J131" i="22"/>
  <c r="J203" i="22"/>
  <c r="K92" i="22"/>
  <c r="K131" i="22"/>
  <c r="K203" i="22"/>
  <c r="L92" i="22"/>
  <c r="M92" i="22"/>
  <c r="M131" i="22"/>
  <c r="M202" i="22"/>
  <c r="D93" i="22"/>
  <c r="D132" i="22"/>
  <c r="E93" i="22"/>
  <c r="E132" i="22"/>
  <c r="E204" i="22"/>
  <c r="F93" i="22"/>
  <c r="G93" i="22"/>
  <c r="H93" i="22"/>
  <c r="H132" i="22"/>
  <c r="H204" i="22"/>
  <c r="I93" i="22"/>
  <c r="I132" i="22"/>
  <c r="I204" i="22"/>
  <c r="J93" i="22"/>
  <c r="J132" i="22"/>
  <c r="J204" i="22"/>
  <c r="K93" i="22"/>
  <c r="L93" i="22"/>
  <c r="L132" i="22"/>
  <c r="L204" i="22"/>
  <c r="M93" i="22"/>
  <c r="M132" i="22"/>
  <c r="M203" i="22"/>
  <c r="D94" i="22"/>
  <c r="D133" i="22"/>
  <c r="D205" i="22"/>
  <c r="E94" i="22"/>
  <c r="E133" i="22"/>
  <c r="E205" i="22"/>
  <c r="F94" i="22"/>
  <c r="F133" i="22"/>
  <c r="F205" i="22"/>
  <c r="G94" i="22"/>
  <c r="G133" i="22"/>
  <c r="G205" i="22"/>
  <c r="H94" i="22"/>
  <c r="I94" i="22"/>
  <c r="I133" i="22"/>
  <c r="I205" i="22"/>
  <c r="J94" i="22"/>
  <c r="J133" i="22"/>
  <c r="J205" i="22"/>
  <c r="K94" i="22"/>
  <c r="K133" i="22"/>
  <c r="K205" i="22"/>
  <c r="L94" i="22"/>
  <c r="M94" i="22"/>
  <c r="D95" i="22"/>
  <c r="D134" i="22"/>
  <c r="D206" i="22"/>
  <c r="E95" i="22"/>
  <c r="E134" i="22"/>
  <c r="E206" i="22"/>
  <c r="F95" i="22"/>
  <c r="F134" i="22"/>
  <c r="F206" i="22"/>
  <c r="G95" i="22"/>
  <c r="H95" i="22"/>
  <c r="H134" i="22"/>
  <c r="H206" i="22"/>
  <c r="I95" i="22"/>
  <c r="J95" i="22"/>
  <c r="J134" i="22"/>
  <c r="J206" i="22"/>
  <c r="K95" i="22"/>
  <c r="K134" i="22"/>
  <c r="K206" i="22"/>
  <c r="L95" i="22"/>
  <c r="L134" i="22"/>
  <c r="L206" i="22"/>
  <c r="M95" i="22"/>
  <c r="M134" i="22"/>
  <c r="M205" i="22"/>
  <c r="D96" i="22"/>
  <c r="D135" i="22"/>
  <c r="D207" i="22"/>
  <c r="E96" i="22"/>
  <c r="E135" i="22"/>
  <c r="E207" i="22"/>
  <c r="F96" i="22"/>
  <c r="F135" i="22"/>
  <c r="F207" i="22"/>
  <c r="G96" i="22"/>
  <c r="G135" i="22"/>
  <c r="G207" i="22"/>
  <c r="H96" i="22"/>
  <c r="H135" i="22"/>
  <c r="H207" i="22"/>
  <c r="I96" i="22"/>
  <c r="J96" i="22"/>
  <c r="J135" i="22"/>
  <c r="J207" i="22"/>
  <c r="K96" i="22"/>
  <c r="K135" i="22"/>
  <c r="K207" i="22"/>
  <c r="L96" i="22"/>
  <c r="L135" i="22"/>
  <c r="L207" i="22"/>
  <c r="M96" i="22"/>
  <c r="D97" i="22"/>
  <c r="D136" i="22"/>
  <c r="D208" i="22"/>
  <c r="E97" i="22"/>
  <c r="E136" i="22"/>
  <c r="E208" i="22"/>
  <c r="F97" i="22"/>
  <c r="F136" i="22"/>
  <c r="F208" i="22"/>
  <c r="G97" i="22"/>
  <c r="G136" i="22"/>
  <c r="G208" i="22"/>
  <c r="H97" i="22"/>
  <c r="H136" i="22"/>
  <c r="H208" i="22"/>
  <c r="I97" i="22"/>
  <c r="I136" i="22"/>
  <c r="I208" i="22"/>
  <c r="J97" i="22"/>
  <c r="J136" i="22"/>
  <c r="J208" i="22"/>
  <c r="K97" i="22"/>
  <c r="K136" i="22"/>
  <c r="K208" i="22"/>
  <c r="L97" i="22"/>
  <c r="L136" i="22"/>
  <c r="L208" i="22"/>
  <c r="M97" i="22"/>
  <c r="M136" i="22"/>
  <c r="M207" i="22"/>
  <c r="D98" i="22"/>
  <c r="D137" i="22"/>
  <c r="D209" i="22"/>
  <c r="E98" i="22"/>
  <c r="F98" i="22"/>
  <c r="F137" i="22"/>
  <c r="F209" i="22"/>
  <c r="G98" i="22"/>
  <c r="G137" i="22"/>
  <c r="G209" i="22"/>
  <c r="H98" i="22"/>
  <c r="H137" i="22"/>
  <c r="H209" i="22"/>
  <c r="I98" i="22"/>
  <c r="J98" i="22"/>
  <c r="J137" i="22"/>
  <c r="J209" i="22"/>
  <c r="K98" i="22"/>
  <c r="L98" i="22"/>
  <c r="L137" i="22"/>
  <c r="L209" i="22"/>
  <c r="M98" i="22"/>
  <c r="M137" i="22"/>
  <c r="M208" i="22"/>
  <c r="D99" i="22"/>
  <c r="D138" i="22"/>
  <c r="D210" i="22"/>
  <c r="E99" i="22"/>
  <c r="E138" i="22"/>
  <c r="E210" i="22"/>
  <c r="F99" i="22"/>
  <c r="F138" i="22"/>
  <c r="F210" i="22"/>
  <c r="G99" i="22"/>
  <c r="G138" i="22"/>
  <c r="G210" i="22"/>
  <c r="H99" i="22"/>
  <c r="H138" i="22"/>
  <c r="H210" i="22"/>
  <c r="I99" i="22"/>
  <c r="I138" i="22"/>
  <c r="I210" i="22"/>
  <c r="J99" i="22"/>
  <c r="J138" i="22"/>
  <c r="J210" i="22"/>
  <c r="K99" i="22"/>
  <c r="L99" i="22"/>
  <c r="L138" i="22"/>
  <c r="L210" i="22"/>
  <c r="M99" i="22"/>
  <c r="M138" i="22"/>
  <c r="M209" i="22"/>
  <c r="D100" i="22"/>
  <c r="D139" i="22"/>
  <c r="D211" i="22"/>
  <c r="E100" i="22"/>
  <c r="F100" i="22"/>
  <c r="F139" i="22"/>
  <c r="F211" i="22"/>
  <c r="G100" i="22"/>
  <c r="G139" i="22"/>
  <c r="G211" i="22"/>
  <c r="H100" i="22"/>
  <c r="H139" i="22"/>
  <c r="H211" i="22"/>
  <c r="I100" i="22"/>
  <c r="I139" i="22"/>
  <c r="J100" i="22"/>
  <c r="J139" i="22"/>
  <c r="J211" i="22"/>
  <c r="K100" i="22"/>
  <c r="K139" i="22"/>
  <c r="K211" i="22"/>
  <c r="L100" i="22"/>
  <c r="L139" i="22"/>
  <c r="L211" i="22"/>
  <c r="M100" i="22"/>
  <c r="M139" i="22"/>
  <c r="M210" i="22"/>
  <c r="D101" i="22"/>
  <c r="D140" i="22"/>
  <c r="D212" i="22"/>
  <c r="E101" i="22"/>
  <c r="E140" i="22"/>
  <c r="E212" i="22"/>
  <c r="F101" i="22"/>
  <c r="F140" i="22"/>
  <c r="F212" i="22"/>
  <c r="G101" i="22"/>
  <c r="H101" i="22"/>
  <c r="H140" i="22"/>
  <c r="I101" i="22"/>
  <c r="I140" i="22"/>
  <c r="I212" i="22"/>
  <c r="J101" i="22"/>
  <c r="J140" i="22"/>
  <c r="J212" i="22"/>
  <c r="K101" i="22"/>
  <c r="L101" i="22"/>
  <c r="L140" i="22"/>
  <c r="L212" i="22"/>
  <c r="M101" i="22"/>
  <c r="D102" i="22"/>
  <c r="D141" i="22"/>
  <c r="D213" i="22"/>
  <c r="E102" i="22"/>
  <c r="E141" i="22"/>
  <c r="E213" i="22"/>
  <c r="F102" i="22"/>
  <c r="F141" i="22"/>
  <c r="F213" i="22"/>
  <c r="G102" i="22"/>
  <c r="G141" i="22"/>
  <c r="G213" i="22"/>
  <c r="H102" i="22"/>
  <c r="H141" i="22"/>
  <c r="H213" i="22"/>
  <c r="I102" i="22"/>
  <c r="I141" i="22"/>
  <c r="I213" i="22"/>
  <c r="J102" i="22"/>
  <c r="J141" i="22"/>
  <c r="J213" i="22"/>
  <c r="K102" i="22"/>
  <c r="K141" i="22"/>
  <c r="K213" i="22"/>
  <c r="L102" i="22"/>
  <c r="L141" i="22"/>
  <c r="L213" i="22"/>
  <c r="M102" i="22"/>
  <c r="D103" i="22"/>
  <c r="D142" i="22"/>
  <c r="D214" i="22"/>
  <c r="E103" i="22"/>
  <c r="E142" i="22"/>
  <c r="E214" i="22"/>
  <c r="F103" i="22"/>
  <c r="F142" i="22"/>
  <c r="F214" i="22"/>
  <c r="G103" i="22"/>
  <c r="H103" i="22"/>
  <c r="H142" i="22"/>
  <c r="H214" i="22"/>
  <c r="I103" i="22"/>
  <c r="I142" i="22"/>
  <c r="I214" i="22"/>
  <c r="J103" i="22"/>
  <c r="J142" i="22"/>
  <c r="J214" i="22"/>
  <c r="K103" i="22"/>
  <c r="K142" i="22"/>
  <c r="K214" i="22"/>
  <c r="L103" i="22"/>
  <c r="L142" i="22"/>
  <c r="L214" i="22"/>
  <c r="M103" i="22"/>
  <c r="M142" i="22"/>
  <c r="M213" i="22"/>
  <c r="D104" i="22"/>
  <c r="D143" i="22"/>
  <c r="D215" i="22"/>
  <c r="E104" i="22"/>
  <c r="E143" i="22"/>
  <c r="F104" i="22"/>
  <c r="F143" i="22"/>
  <c r="F215" i="22"/>
  <c r="G104" i="22"/>
  <c r="G143" i="22"/>
  <c r="G215" i="22"/>
  <c r="H104" i="22"/>
  <c r="H143" i="22"/>
  <c r="H215" i="22"/>
  <c r="I104" i="22"/>
  <c r="J104" i="22"/>
  <c r="J143" i="22"/>
  <c r="J215" i="22"/>
  <c r="K104" i="22"/>
  <c r="K143" i="22"/>
  <c r="K215" i="22"/>
  <c r="L104" i="22"/>
  <c r="L143" i="22"/>
  <c r="L215" i="22"/>
  <c r="M104" i="22"/>
  <c r="D105" i="22"/>
  <c r="D144" i="22"/>
  <c r="E105" i="22"/>
  <c r="F105" i="22"/>
  <c r="F144" i="22"/>
  <c r="F216" i="22"/>
  <c r="G105" i="22"/>
  <c r="G144" i="22"/>
  <c r="G216" i="22"/>
  <c r="H105" i="22"/>
  <c r="H144" i="22"/>
  <c r="H216" i="22"/>
  <c r="I105" i="22"/>
  <c r="I144" i="22"/>
  <c r="I216" i="22"/>
  <c r="J105" i="22"/>
  <c r="J144" i="22"/>
  <c r="J216" i="22"/>
  <c r="K105" i="22"/>
  <c r="K144" i="22"/>
  <c r="K216" i="22"/>
  <c r="L105" i="22"/>
  <c r="L144" i="22"/>
  <c r="L216" i="22"/>
  <c r="M105" i="22"/>
  <c r="M144" i="22"/>
  <c r="M215" i="22"/>
  <c r="D106" i="22"/>
  <c r="D145" i="22"/>
  <c r="D217" i="22"/>
  <c r="E106" i="22"/>
  <c r="F106" i="22"/>
  <c r="F145" i="22"/>
  <c r="F217" i="22"/>
  <c r="G106" i="22"/>
  <c r="G145" i="22"/>
  <c r="G217" i="22"/>
  <c r="H106" i="22"/>
  <c r="H145" i="22"/>
  <c r="H217" i="22"/>
  <c r="I106" i="22"/>
  <c r="J106" i="22"/>
  <c r="J145" i="22"/>
  <c r="J217" i="22"/>
  <c r="K106" i="22"/>
  <c r="K145" i="22"/>
  <c r="K217" i="22"/>
  <c r="L106" i="22"/>
  <c r="L145" i="22"/>
  <c r="L217" i="22"/>
  <c r="M106" i="22"/>
  <c r="M145" i="22"/>
  <c r="M216" i="22"/>
  <c r="D107" i="22"/>
  <c r="D146" i="22"/>
  <c r="D218" i="22"/>
  <c r="E107" i="22"/>
  <c r="E146" i="22"/>
  <c r="E218" i="22"/>
  <c r="F107" i="22"/>
  <c r="F146" i="22"/>
  <c r="F218" i="22"/>
  <c r="G107" i="22"/>
  <c r="G146" i="22"/>
  <c r="G218" i="22"/>
  <c r="H107" i="22"/>
  <c r="H146" i="22"/>
  <c r="H218" i="22"/>
  <c r="I107" i="22"/>
  <c r="I146" i="22"/>
  <c r="I218" i="22"/>
  <c r="J107" i="22"/>
  <c r="J146" i="22"/>
  <c r="J218" i="22"/>
  <c r="K107" i="22"/>
  <c r="K146" i="22"/>
  <c r="K218" i="22"/>
  <c r="L107" i="22"/>
  <c r="L146" i="22"/>
  <c r="L218" i="22"/>
  <c r="M107" i="22"/>
  <c r="M146" i="22"/>
  <c r="M217" i="22"/>
  <c r="D75" i="22"/>
  <c r="D114" i="22"/>
  <c r="D186" i="22"/>
  <c r="M40" i="22"/>
  <c r="L40" i="22"/>
  <c r="K40" i="22"/>
  <c r="J40" i="22"/>
  <c r="I40" i="22"/>
  <c r="H40" i="22"/>
  <c r="G40" i="22"/>
  <c r="F40" i="22"/>
  <c r="E40" i="22"/>
  <c r="D40" i="22"/>
  <c r="M115" i="22"/>
  <c r="M116" i="22"/>
  <c r="M188" i="22"/>
  <c r="M117" i="22"/>
  <c r="M189" i="22"/>
  <c r="M118" i="22"/>
  <c r="M190" i="22"/>
  <c r="M119" i="22"/>
  <c r="M191" i="22"/>
  <c r="M120" i="22"/>
  <c r="M192" i="22"/>
  <c r="M121" i="22"/>
  <c r="M193" i="22"/>
  <c r="M122" i="22"/>
  <c r="M194" i="22"/>
  <c r="E115" i="22"/>
  <c r="E187" i="22"/>
  <c r="F115" i="22"/>
  <c r="F187" i="22"/>
  <c r="H115" i="22"/>
  <c r="H187" i="22"/>
  <c r="I115" i="22"/>
  <c r="I187" i="22"/>
  <c r="J115" i="22"/>
  <c r="J187" i="22"/>
  <c r="L115" i="22"/>
  <c r="L187" i="22"/>
  <c r="E116" i="22"/>
  <c r="E188" i="22"/>
  <c r="F116" i="22"/>
  <c r="F188" i="22"/>
  <c r="G116" i="22"/>
  <c r="G188" i="22"/>
  <c r="H116" i="22"/>
  <c r="H188" i="22"/>
  <c r="I116" i="22"/>
  <c r="I188" i="22"/>
  <c r="J116" i="22"/>
  <c r="J188" i="22"/>
  <c r="K116" i="22"/>
  <c r="K188" i="22"/>
  <c r="L116" i="22"/>
  <c r="L188" i="22"/>
  <c r="E117" i="22"/>
  <c r="E189" i="22"/>
  <c r="F117" i="22"/>
  <c r="F189" i="22"/>
  <c r="H117" i="22"/>
  <c r="H189" i="22"/>
  <c r="I117" i="22"/>
  <c r="I189" i="22"/>
  <c r="L117" i="22"/>
  <c r="L189" i="22"/>
  <c r="E118" i="22"/>
  <c r="E190" i="22"/>
  <c r="F118" i="22"/>
  <c r="F190" i="22"/>
  <c r="G118" i="22"/>
  <c r="G190" i="22"/>
  <c r="H118" i="22"/>
  <c r="H190" i="22"/>
  <c r="I118" i="22"/>
  <c r="I190" i="22"/>
  <c r="J118" i="22"/>
  <c r="J190" i="22"/>
  <c r="K118" i="22"/>
  <c r="K190" i="22"/>
  <c r="L118" i="22"/>
  <c r="L190" i="22"/>
  <c r="E119" i="22"/>
  <c r="E191" i="22"/>
  <c r="F119" i="22"/>
  <c r="F191" i="22"/>
  <c r="H119" i="22"/>
  <c r="H191" i="22"/>
  <c r="I119" i="22"/>
  <c r="I191" i="22"/>
  <c r="J119" i="22"/>
  <c r="J191" i="22"/>
  <c r="L119" i="22"/>
  <c r="L191" i="22"/>
  <c r="E120" i="22"/>
  <c r="E192" i="22"/>
  <c r="F120" i="22"/>
  <c r="F192" i="22"/>
  <c r="G120" i="22"/>
  <c r="G192" i="22"/>
  <c r="H120" i="22"/>
  <c r="H192" i="22"/>
  <c r="I120" i="22"/>
  <c r="I192" i="22"/>
  <c r="J120" i="22"/>
  <c r="J192" i="22"/>
  <c r="K120" i="22"/>
  <c r="K192" i="22"/>
  <c r="L120" i="22"/>
  <c r="L192" i="22"/>
  <c r="E121" i="22"/>
  <c r="E193" i="22"/>
  <c r="F121" i="22"/>
  <c r="F193" i="22"/>
  <c r="H121" i="22"/>
  <c r="H193" i="22"/>
  <c r="I121" i="22"/>
  <c r="I193" i="22"/>
  <c r="L121" i="22"/>
  <c r="L193" i="22"/>
  <c r="E122" i="22"/>
  <c r="E194" i="22"/>
  <c r="F122" i="22"/>
  <c r="F194" i="22"/>
  <c r="G122" i="22"/>
  <c r="G194" i="22"/>
  <c r="H122" i="22"/>
  <c r="H194" i="22"/>
  <c r="I122" i="22"/>
  <c r="I194" i="22"/>
  <c r="J122" i="22"/>
  <c r="J194" i="22"/>
  <c r="K122" i="22"/>
  <c r="K194" i="22"/>
  <c r="L122" i="22"/>
  <c r="L194" i="22"/>
  <c r="D115" i="22"/>
  <c r="D187" i="22"/>
  <c r="D116" i="22"/>
  <c r="D188" i="22"/>
  <c r="D117" i="22"/>
  <c r="D189" i="22"/>
  <c r="D118" i="22"/>
  <c r="D190" i="22"/>
  <c r="D119" i="22"/>
  <c r="D191" i="22"/>
  <c r="D120" i="22"/>
  <c r="D192" i="22"/>
  <c r="D121" i="22"/>
  <c r="D193" i="22"/>
  <c r="D122" i="22"/>
  <c r="D194" i="22"/>
  <c r="A146" i="22"/>
  <c r="A145" i="22"/>
  <c r="A144" i="22"/>
  <c r="A143" i="22"/>
  <c r="A142" i="22"/>
  <c r="A141" i="22"/>
  <c r="A140" i="22"/>
  <c r="A139" i="22"/>
  <c r="A138" i="22"/>
  <c r="A137" i="22"/>
  <c r="A136" i="22"/>
  <c r="A135" i="22"/>
  <c r="A134" i="22"/>
  <c r="A133" i="22"/>
  <c r="A132" i="22"/>
  <c r="A131" i="22"/>
  <c r="A130" i="22"/>
  <c r="A129" i="22"/>
  <c r="A128" i="22"/>
  <c r="A127" i="22"/>
  <c r="A126" i="22"/>
  <c r="A125" i="22"/>
  <c r="A124" i="22"/>
  <c r="A122" i="22"/>
  <c r="A121" i="22"/>
  <c r="A120" i="22"/>
  <c r="A119" i="22"/>
  <c r="A118" i="22"/>
  <c r="A117" i="22"/>
  <c r="A116" i="22"/>
  <c r="A115" i="22"/>
  <c r="A107" i="22"/>
  <c r="A106" i="22"/>
  <c r="A105" i="22"/>
  <c r="A104" i="22"/>
  <c r="A103" i="22"/>
  <c r="A102" i="22"/>
  <c r="A101" i="22"/>
  <c r="A100" i="22"/>
  <c r="A99" i="22"/>
  <c r="A98" i="22"/>
  <c r="A97" i="22"/>
  <c r="A96" i="22"/>
  <c r="A95" i="22"/>
  <c r="A94" i="22"/>
  <c r="A93" i="22"/>
  <c r="A92" i="22"/>
  <c r="A91" i="22"/>
  <c r="A90" i="22"/>
  <c r="A89" i="22"/>
  <c r="A88" i="22"/>
  <c r="A87" i="22"/>
  <c r="A86" i="22"/>
  <c r="A85" i="22"/>
  <c r="A83" i="22"/>
  <c r="A82" i="22"/>
  <c r="A81" i="22"/>
  <c r="A80" i="22"/>
  <c r="A79" i="22"/>
  <c r="A78" i="22"/>
  <c r="A77" i="22"/>
  <c r="A76" i="22"/>
  <c r="M75" i="22"/>
  <c r="M114" i="22"/>
  <c r="L75" i="22"/>
  <c r="L114" i="22"/>
  <c r="L186" i="22"/>
  <c r="K75" i="22"/>
  <c r="K114" i="22"/>
  <c r="K186" i="22"/>
  <c r="J75" i="22"/>
  <c r="J114" i="22"/>
  <c r="J186" i="22"/>
  <c r="I75" i="22"/>
  <c r="I114" i="22"/>
  <c r="I186" i="22"/>
  <c r="H75" i="22"/>
  <c r="H114" i="22"/>
  <c r="H186" i="22"/>
  <c r="G75" i="22"/>
  <c r="G114" i="22"/>
  <c r="G186" i="22"/>
  <c r="F75" i="22"/>
  <c r="F114" i="22"/>
  <c r="F186" i="22"/>
  <c r="E75" i="22"/>
  <c r="E114" i="22"/>
  <c r="A72" i="22"/>
  <c r="A71" i="22"/>
  <c r="A70" i="22"/>
  <c r="A69" i="22"/>
  <c r="A68" i="22"/>
  <c r="A67" i="22"/>
  <c r="A66" i="22"/>
  <c r="A65" i="22"/>
  <c r="A64" i="22"/>
  <c r="A63" i="22"/>
  <c r="A62" i="22"/>
  <c r="A61" i="22"/>
  <c r="A60" i="22"/>
  <c r="A59" i="22"/>
  <c r="A58" i="22"/>
  <c r="A57" i="22"/>
  <c r="A56" i="22"/>
  <c r="A55" i="22"/>
  <c r="A54" i="22"/>
  <c r="A53" i="22"/>
  <c r="A52" i="22"/>
  <c r="A51" i="22"/>
  <c r="A50" i="22"/>
  <c r="A48" i="22"/>
  <c r="A47" i="22"/>
  <c r="A46" i="22"/>
  <c r="A45" i="22"/>
  <c r="A44" i="22"/>
  <c r="A43" i="22"/>
  <c r="A42" i="22"/>
  <c r="A41" i="22"/>
  <c r="K181" i="23"/>
  <c r="A34" i="22"/>
  <c r="A33" i="22"/>
  <c r="A32" i="22"/>
  <c r="A31" i="22"/>
  <c r="A30" i="22"/>
  <c r="A29" i="22"/>
  <c r="A28" i="22"/>
  <c r="A27" i="22"/>
  <c r="A26" i="22"/>
  <c r="A25" i="22"/>
  <c r="A24" i="22"/>
  <c r="A23" i="22"/>
  <c r="A22" i="22"/>
  <c r="A21" i="22"/>
  <c r="A20" i="22"/>
  <c r="A19" i="22"/>
  <c r="A18" i="22"/>
  <c r="A17" i="22"/>
  <c r="A16" i="22"/>
  <c r="A15" i="22"/>
  <c r="A14" i="22"/>
  <c r="A13" i="22"/>
  <c r="A12" i="22"/>
  <c r="A10" i="22"/>
  <c r="A9" i="22"/>
  <c r="A8" i="22"/>
  <c r="A7" i="22"/>
  <c r="A6" i="22"/>
  <c r="A5" i="22"/>
  <c r="A4" i="22"/>
  <c r="A3" i="22"/>
</calcChain>
</file>

<file path=xl/sharedStrings.xml><?xml version="1.0" encoding="utf-8"?>
<sst xmlns="http://schemas.openxmlformats.org/spreadsheetml/2006/main" count="622" uniqueCount="93">
  <si>
    <t>Total</t>
  </si>
  <si>
    <t xml:space="preserve">  Aguascalientes</t>
  </si>
  <si>
    <t xml:space="preserve">  Baja California</t>
  </si>
  <si>
    <t xml:space="preserve">  Baja California Sur</t>
  </si>
  <si>
    <t xml:space="preserve">  Campeche</t>
  </si>
  <si>
    <t xml:space="preserve">  Coahuila</t>
  </si>
  <si>
    <t xml:space="preserve">  Colima</t>
  </si>
  <si>
    <t xml:space="preserve">  Chiapas</t>
  </si>
  <si>
    <t xml:space="preserve">  Chihuahua</t>
  </si>
  <si>
    <t xml:space="preserve">  Distrito Federal</t>
  </si>
  <si>
    <t xml:space="preserve">  Durango</t>
  </si>
  <si>
    <t xml:space="preserve">  Guanajuato</t>
  </si>
  <si>
    <t xml:space="preserve">  Guerrero</t>
  </si>
  <si>
    <t xml:space="preserve">  Hidalgo</t>
  </si>
  <si>
    <t xml:space="preserve">  Jalisco</t>
  </si>
  <si>
    <t xml:space="preserve">  México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</si>
  <si>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</si>
  <si>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</si>
  <si>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</si>
  <si>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</si>
  <si>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</si>
  <si>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</si>
  <si>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</si>
  <si>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</si>
  <si>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</si>
  <si>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</si>
  <si>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</si>
  <si>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</si>
  <si>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</si>
  <si>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</si>
  <si>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</si>
  <si>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</si>
  <si>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</si>
  <si>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Entidad</t>
  </si>
  <si>
    <t>Federativa</t>
  </si>
  <si>
    <t xml:space="preserve"> </t>
  </si>
  <si>
    <t>(Millones de pesos corrientes)</t>
  </si>
  <si>
    <t>FUENTE: Instituto Nacional de Estadística y Geografía.</t>
  </si>
  <si>
    <t>Aguascalientes</t>
  </si>
  <si>
    <t>Baja California</t>
  </si>
  <si>
    <t>Baja California Sur</t>
  </si>
  <si>
    <t>Campeche</t>
  </si>
  <si>
    <t>Coahuila de Zaragoza</t>
  </si>
  <si>
    <t>Colima</t>
  </si>
  <si>
    <t>Chiapas</t>
  </si>
  <si>
    <t>Chihuahua</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</si>
  <si>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</si>
  <si>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</si>
  <si>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</si>
  <si>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</si>
  <si>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</si>
  <si>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</si>
  <si>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</si>
  <si>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</si>
  <si>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</si>
  <si>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</si>
  <si>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</si>
  <si>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</si>
  <si>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</si>
  <si>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</si>
  <si>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</si>
  <si>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</si>
  <si>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</si>
  <si>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</si>
  <si>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</si>
  <si>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</si>
  <si>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</si>
  <si>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</si>
  <si>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</si>
  <si>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n.a</t>
  </si>
  <si>
    <t>www.inegi.org.mx/est/lista_cubos/consulta.aspx?p=adm&amp;c=2</t>
  </si>
  <si>
    <t>www.inegi.org.mx/sistemas/bie/default.aspx</t>
  </si>
  <si>
    <t>Disponibilidad final</t>
  </si>
  <si>
    <t>DF</t>
  </si>
  <si>
    <t>Egresos</t>
  </si>
  <si>
    <t>EGRESOS BRUTOS</t>
  </si>
  <si>
    <t>DISPONIBILIDAD FINAL</t>
  </si>
  <si>
    <t>INGRESOS NETOS</t>
  </si>
  <si>
    <t>INGRESOS NETOS MILLONES DE PESOS</t>
  </si>
  <si>
    <t>COMPARTIVO CUADRO ANTERIOR</t>
  </si>
  <si>
    <t>DIFERENCIA</t>
  </si>
  <si>
    <t>DISPONIBILIDAD INICIAL</t>
  </si>
  <si>
    <t>EGRESOS NETOS</t>
  </si>
  <si>
    <t>EGRESOS NETOS MUNICIPALES</t>
  </si>
  <si>
    <t>EGRESOS NETOS MUNICIPALES MILLONES DE PESOS</t>
  </si>
  <si>
    <t xml:space="preserve">1/ Considera los egresos brutos menos la disponibilidad final. </t>
  </si>
  <si>
    <r>
      <t xml:space="preserve">Egresos netos de las entidades federativas y gastos públicos de los municipios </t>
    </r>
    <r>
      <rPr>
        <b/>
        <vertAlign val="superscript"/>
        <sz val="9.5"/>
        <rFont val="Soberana Sans Light"/>
        <family val="3"/>
      </rPr>
      <t>1/</t>
    </r>
  </si>
  <si>
    <r>
      <t xml:space="preserve">Gobiernos de las Entidades Federativas </t>
    </r>
    <r>
      <rPr>
        <vertAlign val="superscript"/>
        <sz val="5.5"/>
        <rFont val="Soberana Sans Light"/>
        <family val="3"/>
      </rPr>
      <t>2/</t>
    </r>
  </si>
  <si>
    <r>
      <t xml:space="preserve">Gobiernos Municipales </t>
    </r>
    <r>
      <rPr>
        <vertAlign val="superscript"/>
        <sz val="5.5"/>
        <rFont val="Soberana Sans Light"/>
        <family val="3"/>
      </rPr>
      <t>2/</t>
    </r>
  </si>
  <si>
    <t xml:space="preserve">2/ La Estadística de Finanzas Públicas Estatales y Municipales (EFIPEM) se refiere a las actividades y políticas hacendarias que llevan a cabo los gobiernos de los estados y los municipios, de acuerdo con los términos de su respectiva Ley de Ingresos  </t>
  </si>
  <si>
    <t xml:space="preserve">      y Presupuesto de Egresos, con el propósito de recaudar los recursos financieros que permitan sufragar las necesidades de gasto. En este sentido, los dos niveles de gobierno son autónomos en la ejecución de su gasto, considerando sus procesos   </t>
  </si>
  <si>
    <t xml:space="preserve">      de planeación, necesidades de la población, así como sus límites geográficos, jurídicos y políticos, por lo que no es procedente obtener un total de los montos erogados por ambos niveles de gobierno.</t>
  </si>
  <si>
    <t xml:space="preserve">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</si>
</sst>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 #,###,##0.0__________"/>
    <numFmt numFmtId="166" formatCode="\ #,###,##0.0"/>
    <numFmt numFmtId="167" formatCode="_-* #,##0_-;\-* #,##0_-;_-* &quot;-&quot;??_-;_-@_-"/>
    <numFmt numFmtId="168" formatCode="\ #,###,##0"/>
  </numFmts>
  <fonts count="21" x14ac:knownFonts="1">
    <font>
      <sz val="10"/>
      <name val="Arial"/>
    </font>
    <font>
      <sz val="8"/>
      <name val="Arial"/>
      <family val="2"/>
    </font>
    <font>
      <sz val="6"/>
      <name val="Soberana Sans Light"/>
      <family val="3"/>
    </font>
    <font>
      <sz val="7"/>
      <name val="Soberana Sans Light"/>
      <family val="3"/>
    </font>
    <font>
      <b/>
      <sz val="6"/>
      <name val="Soberana Sans Light"/>
      <family val="3"/>
    </font>
    <font>
      <b/>
      <sz val="8.5"/>
      <name val="Soberana Sans Light"/>
      <family val="3"/>
    </font>
    <font>
      <sz val="5.5"/>
      <name val="Soberana Sans Light"/>
      <family val="3"/>
    </font>
    <font>
      <sz val="5"/>
      <name val="Soberana Sans Light"/>
      <family val="3"/>
    </font>
    <font>
      <sz val="10"/>
      <name val="Arial"/>
      <family val="2"/>
    </font>
    <font>
      <u/>
      <sz val="10"/>
      <color theme="10"/>
      <name val="Arial"/>
      <family val="2"/>
    </font>
    <font>
      <sz val="5"/>
      <name val="Soberana Sans"/>
      <family val="3"/>
    </font>
    <font>
      <sz val="5.5"/>
      <name val="Arial"/>
      <family val="2"/>
    </font>
    <font>
      <b/>
      <sz val="4.5"/>
      <name val="Soberana Sans Light"/>
      <family val="3"/>
    </font>
    <font>
      <sz val="4.5"/>
      <name val="Soberana Sans Light"/>
      <family val="3"/>
    </font>
    <font>
      <b/>
      <sz val="10"/>
      <name val="Soberana Sans Light"/>
      <family val="3"/>
    </font>
    <font>
      <sz val="10"/>
      <name val="Soberana Sans Light"/>
      <family val="3"/>
    </font>
    <font>
      <b/>
      <sz val="11"/>
      <name val="Soberana Sans Light"/>
      <family val="3"/>
    </font>
    <font>
      <sz val="11"/>
      <name val="Soberana Sans Light"/>
      <family val="3"/>
    </font>
    <font>
      <b/>
      <vertAlign val="superscript"/>
      <sz val="9.5"/>
      <name val="Soberana Sans Light"/>
      <family val="3"/>
    </font>
    <font>
      <vertAlign val="superscript"/>
      <sz val="5.5"/>
      <name val="Soberana Sans Light"/>
      <family val="3"/>
    </font>
    <font>
      <u/>
      <sz val="6"/>
      <name val="Soberana Sans Light"/>
      <family val="3"/>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0" tint="-0.14999847407452621"/>
        <bgColor indexed="64"/>
      </patternFill>
    </fill>
  </fills>
  <borders count="12">
    <border>
      <left/>
      <right/>
      <top/>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top style="thin">
        <color indexed="23"/>
      </top>
      <bottom/>
      <diagonal/>
    </border>
    <border>
      <left style="medium">
        <color indexed="9"/>
      </left>
      <right/>
      <top/>
      <bottom/>
      <diagonal/>
    </border>
    <border>
      <left style="thin">
        <color indexed="23"/>
      </left>
      <right/>
      <top/>
      <bottom/>
      <diagonal/>
    </border>
    <border>
      <left style="thin">
        <color indexed="23"/>
      </left>
      <right/>
      <top/>
      <bottom style="thin">
        <color indexed="23"/>
      </bottom>
      <diagonal/>
    </border>
    <border>
      <left/>
      <right style="thin">
        <color indexed="23"/>
      </right>
      <top/>
      <bottom style="thin">
        <color indexed="23"/>
      </bottom>
      <diagonal/>
    </border>
    <border>
      <left/>
      <right style="thin">
        <color indexed="23"/>
      </right>
      <top style="thin">
        <color indexed="23"/>
      </top>
      <bottom/>
      <diagonal/>
    </border>
    <border>
      <left/>
      <right/>
      <top style="thin">
        <color indexed="23"/>
      </top>
      <bottom/>
      <diagonal/>
    </border>
    <border>
      <left/>
      <right/>
      <top/>
      <bottom style="thin">
        <color indexed="23"/>
      </bottom>
      <diagonal/>
    </border>
  </borders>
  <cellStyleXfs count="3">
    <xf numFmtId="0" fontId="0" fillId="0" borderId="0"/>
    <xf numFmtId="43" fontId="8" fillId="0" borderId="0" applyFont="0" applyFill="0" applyBorder="0" applyAlignment="0" applyProtection="0"/>
    <xf numFmtId="0" fontId="9" fillId="0" borderId="0" applyNumberFormat="0" applyFill="0" applyBorder="0" applyAlignment="0" applyProtection="0"/>
  </cellStyleXfs>
  <cellXfs count="73">
    <xf numFmtId="0" fontId="0" fillId="0" borderId="0" xfId="0"/>
    <xf numFmtId="0" fontId="0" fillId="0" borderId="0" xfId="0" applyAlignment="1">
      <alignment wrapText="1"/>
    </xf>
    <xf numFmtId="3" fontId="0" fillId="0" borderId="0" xfId="0" applyNumberFormat="1" applyAlignment="1">
      <alignment wrapText="1"/>
    </xf>
    <xf numFmtId="3" fontId="0" fillId="0" borderId="0" xfId="0" applyNumberFormat="1"/>
    <xf numFmtId="0" fontId="2" fillId="0" borderId="0" xfId="0" applyFont="1" applyBorder="1" applyAlignment="1">
      <alignment horizontal="left" vertical="center"/>
    </xf>
    <xf numFmtId="0" fontId="2" fillId="0" borderId="0" xfId="0" applyFont="1" applyAlignment="1">
      <alignment horizontal="left" vertical="center"/>
    </xf>
    <xf numFmtId="0" fontId="2" fillId="3" borderId="4" xfId="0" applyFont="1" applyFill="1" applyBorder="1" applyAlignment="1">
      <alignment horizontal="center" vertical="center"/>
    </xf>
    <xf numFmtId="0" fontId="2" fillId="0" borderId="0" xfId="0" applyFont="1" applyFill="1" applyBorder="1" applyAlignment="1">
      <alignment horizontal="left" vertical="center"/>
    </xf>
    <xf numFmtId="165" fontId="2" fillId="0" borderId="0" xfId="0" applyNumberFormat="1" applyFont="1" applyAlignment="1">
      <alignment horizontal="left" vertical="center"/>
    </xf>
    <xf numFmtId="0" fontId="2" fillId="2" borderId="0" xfId="0" applyFont="1" applyFill="1" applyBorder="1" applyAlignment="1">
      <alignment horizontal="left"/>
    </xf>
    <xf numFmtId="164" fontId="2" fillId="2" borderId="0" xfId="0" applyNumberFormat="1" applyFont="1" applyFill="1" applyBorder="1" applyAlignment="1">
      <alignment horizontal="right" vertical="center"/>
    </xf>
    <xf numFmtId="0" fontId="2" fillId="2" borderId="0" xfId="0" applyFont="1" applyFill="1" applyBorder="1" applyAlignment="1">
      <alignment horizontal="left" vertical="center" wrapText="1"/>
    </xf>
    <xf numFmtId="0" fontId="2" fillId="0" borderId="0" xfId="0" applyFont="1" applyBorder="1" applyAlignment="1">
      <alignment horizontal="left"/>
    </xf>
    <xf numFmtId="0" fontId="2" fillId="2" borderId="0" xfId="0" applyFont="1" applyFill="1" applyBorder="1" applyAlignment="1">
      <alignment horizontal="center" vertical="center"/>
    </xf>
    <xf numFmtId="0" fontId="4" fillId="2" borderId="0" xfId="0" applyFont="1" applyFill="1" applyBorder="1" applyAlignment="1">
      <alignment horizontal="left" vertical="center"/>
    </xf>
    <xf numFmtId="0" fontId="2" fillId="0" borderId="0" xfId="0" applyFont="1"/>
    <xf numFmtId="0" fontId="5" fillId="2" borderId="5" xfId="0" applyFont="1" applyFill="1" applyBorder="1" applyAlignment="1"/>
    <xf numFmtId="0" fontId="3" fillId="2" borderId="0" xfId="0" applyFont="1" applyFill="1" applyBorder="1" applyAlignment="1"/>
    <xf numFmtId="0" fontId="6" fillId="0" borderId="0" xfId="0" applyFont="1" applyAlignment="1">
      <alignment vertical="center"/>
    </xf>
    <xf numFmtId="0" fontId="6" fillId="0" borderId="0" xfId="0" applyNumberFormat="1" applyFont="1" applyAlignment="1">
      <alignment vertical="center"/>
    </xf>
    <xf numFmtId="0" fontId="6" fillId="0" borderId="0" xfId="0" applyFont="1" applyAlignment="1">
      <alignment horizontal="left" vertical="center"/>
    </xf>
    <xf numFmtId="0" fontId="2" fillId="0" borderId="1" xfId="0" applyFont="1" applyFill="1" applyBorder="1" applyAlignment="1">
      <alignment horizontal="center" vertical="center"/>
    </xf>
    <xf numFmtId="164" fontId="2" fillId="2" borderId="3" xfId="0" applyNumberFormat="1" applyFont="1" applyFill="1" applyBorder="1" applyAlignment="1">
      <alignment horizontal="right" vertical="center"/>
    </xf>
    <xf numFmtId="164" fontId="6" fillId="2" borderId="0" xfId="0" applyNumberFormat="1" applyFont="1" applyFill="1" applyBorder="1" applyAlignment="1">
      <alignment horizontal="right" vertical="center"/>
    </xf>
    <xf numFmtId="0" fontId="6" fillId="0" borderId="0" xfId="0" applyFont="1" applyAlignment="1">
      <alignment horizontal="left" vertical="center"/>
    </xf>
    <xf numFmtId="0" fontId="0" fillId="4" borderId="0" xfId="0" applyFill="1"/>
    <xf numFmtId="167" fontId="0" fillId="0" borderId="0" xfId="0" applyNumberFormat="1"/>
    <xf numFmtId="0" fontId="6" fillId="0" borderId="0" xfId="0" applyFont="1" applyAlignment="1">
      <alignment horizontal="left" vertical="center"/>
    </xf>
    <xf numFmtId="164" fontId="3" fillId="2" borderId="0" xfId="0" applyNumberFormat="1" applyFont="1" applyFill="1" applyBorder="1" applyAlignment="1">
      <alignment horizontal="right" vertical="center"/>
    </xf>
    <xf numFmtId="0" fontId="10" fillId="0" borderId="0" xfId="0" applyFont="1" applyAlignment="1">
      <alignment horizontal="right" vertical="center"/>
    </xf>
    <xf numFmtId="166" fontId="10" fillId="0" borderId="0" xfId="0" applyNumberFormat="1" applyFont="1" applyAlignment="1">
      <alignment horizontal="right" vertical="center"/>
    </xf>
    <xf numFmtId="0" fontId="7" fillId="3" borderId="7" xfId="0" applyFont="1" applyFill="1" applyBorder="1" applyAlignment="1">
      <alignment horizontal="left"/>
    </xf>
    <xf numFmtId="164" fontId="7" fillId="0" borderId="0" xfId="0" applyNumberFormat="1" applyFont="1" applyBorder="1" applyAlignment="1">
      <alignment horizontal="left"/>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12" fillId="3" borderId="6" xfId="0" applyFont="1" applyFill="1" applyBorder="1" applyAlignment="1">
      <alignment horizontal="left"/>
    </xf>
    <xf numFmtId="166" fontId="12" fillId="0" borderId="2" xfId="0" applyNumberFormat="1" applyFont="1" applyFill="1" applyBorder="1" applyAlignment="1">
      <alignment horizontal="right"/>
    </xf>
    <xf numFmtId="0" fontId="13" fillId="3" borderId="6" xfId="0" applyFont="1" applyFill="1" applyBorder="1" applyAlignment="1">
      <alignment horizontal="left"/>
    </xf>
    <xf numFmtId="166" fontId="13" fillId="0" borderId="2" xfId="0" applyNumberFormat="1" applyFont="1" applyFill="1" applyBorder="1" applyAlignment="1">
      <alignment horizontal="right"/>
    </xf>
    <xf numFmtId="0" fontId="0" fillId="5" borderId="0" xfId="0" applyFill="1"/>
    <xf numFmtId="167" fontId="0" fillId="5" borderId="0" xfId="1" applyNumberFormat="1" applyFont="1" applyFill="1"/>
    <xf numFmtId="167" fontId="0" fillId="0" borderId="0" xfId="1" applyNumberFormat="1" applyFont="1"/>
    <xf numFmtId="0" fontId="8" fillId="0" borderId="0" xfId="0" applyFont="1" applyAlignment="1">
      <alignment wrapText="1"/>
    </xf>
    <xf numFmtId="168" fontId="12" fillId="2" borderId="2" xfId="0" applyNumberFormat="1" applyFont="1" applyFill="1" applyBorder="1" applyAlignment="1">
      <alignment horizontal="right"/>
    </xf>
    <xf numFmtId="168" fontId="12" fillId="0" borderId="2" xfId="0" applyNumberFormat="1" applyFont="1" applyFill="1" applyBorder="1" applyAlignment="1">
      <alignment horizontal="right"/>
    </xf>
    <xf numFmtId="168" fontId="13" fillId="2" borderId="2" xfId="0" applyNumberFormat="1" applyFont="1" applyFill="1" applyBorder="1" applyAlignment="1">
      <alignment horizontal="right"/>
    </xf>
    <xf numFmtId="168" fontId="13" fillId="0" borderId="2" xfId="0" applyNumberFormat="1" applyFont="1" applyFill="1" applyBorder="1" applyAlignment="1">
      <alignment horizontal="right"/>
    </xf>
    <xf numFmtId="0" fontId="14" fillId="3" borderId="6" xfId="0" applyFont="1" applyFill="1" applyBorder="1" applyAlignment="1">
      <alignment horizontal="left"/>
    </xf>
    <xf numFmtId="0" fontId="15" fillId="3" borderId="6" xfId="0" applyFont="1" applyFill="1" applyBorder="1" applyAlignment="1">
      <alignment horizontal="left"/>
    </xf>
    <xf numFmtId="166" fontId="16" fillId="0" borderId="2" xfId="0" applyNumberFormat="1" applyFont="1" applyFill="1" applyBorder="1" applyAlignment="1">
      <alignment horizontal="right"/>
    </xf>
    <xf numFmtId="166" fontId="17" fillId="0" borderId="2" xfId="0" applyNumberFormat="1" applyFont="1" applyFill="1" applyBorder="1" applyAlignment="1">
      <alignment horizontal="right"/>
    </xf>
    <xf numFmtId="168" fontId="16" fillId="0" borderId="2" xfId="0" applyNumberFormat="1" applyFont="1" applyFill="1" applyBorder="1" applyAlignment="1">
      <alignment horizontal="right"/>
    </xf>
    <xf numFmtId="168" fontId="17" fillId="0" borderId="2" xfId="0" applyNumberFormat="1" applyFont="1" applyFill="1" applyBorder="1" applyAlignment="1">
      <alignment horizontal="right"/>
    </xf>
    <xf numFmtId="0" fontId="8" fillId="4" borderId="0" xfId="0" applyFont="1" applyFill="1"/>
    <xf numFmtId="0" fontId="15" fillId="3" borderId="0" xfId="0" applyFont="1" applyFill="1" applyBorder="1" applyAlignment="1">
      <alignment horizontal="left"/>
    </xf>
    <xf numFmtId="168" fontId="17" fillId="0" borderId="0" xfId="0" applyNumberFormat="1" applyFont="1" applyFill="1" applyBorder="1" applyAlignment="1">
      <alignment horizontal="right"/>
    </xf>
    <xf numFmtId="166" fontId="17" fillId="0" borderId="0" xfId="0" applyNumberFormat="1" applyFont="1" applyFill="1" applyBorder="1" applyAlignment="1">
      <alignment horizontal="right"/>
    </xf>
    <xf numFmtId="168" fontId="6" fillId="0" borderId="0" xfId="0" applyNumberFormat="1" applyFont="1" applyAlignment="1">
      <alignment horizontal="left" vertical="center"/>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8" fillId="4" borderId="0" xfId="0" applyFont="1" applyFill="1" applyAlignment="1">
      <alignment horizontal="center" wrapText="1"/>
    </xf>
    <xf numFmtId="0" fontId="0" fillId="4" borderId="0" xfId="0" applyFill="1" applyAlignment="1">
      <alignment horizontal="center" wrapText="1"/>
    </xf>
    <xf numFmtId="0" fontId="8" fillId="4" borderId="0" xfId="0" applyFont="1" applyFill="1" applyAlignment="1">
      <alignment horizontal="left"/>
    </xf>
    <xf numFmtId="164" fontId="20" fillId="2" borderId="0" xfId="0" applyNumberFormat="1" applyFont="1" applyFill="1" applyBorder="1" applyAlignment="1">
      <alignment horizontal="right" vertical="center"/>
    </xf>
    <xf numFmtId="0" fontId="20" fillId="0" borderId="0" xfId="2" applyFont="1" applyAlignment="1">
      <alignment horizontal="right" vertical="center"/>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123825</xdr:rowOff>
    </xdr:to>
    <xdr:sp macro="" textlink="">
      <xdr:nvSpPr>
        <xdr:cNvPr id="8203" name="Text Box 11"/>
        <xdr:cNvSpPr txBox="1">
          <a:spLocks noChangeArrowheads="1"/>
        </xdr:cNvSpPr>
      </xdr:nvSpPr>
      <xdr:spPr bwMode="auto">
        <a:xfrm>
          <a:off x="1257300" y="504825"/>
          <a:ext cx="0" cy="161925"/>
        </a:xfrm>
        <a:prstGeom prst="rect">
          <a:avLst/>
        </a:prstGeom>
        <a:noFill/>
        <a:ln w="9525">
          <a:noFill/>
          <a:miter lim="800000"/>
          <a:headEnd/>
          <a:tailEnd/>
        </a:ln>
      </xdr:spPr>
      <xdr:txBody>
        <a:bodyPr vertOverflow="clip" wrap="square" lIns="27432" tIns="22860" rIns="0" bIns="0" anchor="t" upright="1"/>
        <a:lstStyle/>
        <a:p>
          <a:pPr algn="l" rtl="0">
            <a:defRPr sz="1000"/>
          </a:pPr>
          <a:r>
            <a:rPr lang="es-MX" sz="1000" b="0" i="1" u="none" strike="noStrike" baseline="0">
              <a:solidFill>
                <a:srgbClr val="000000"/>
              </a:solidFill>
              <a:latin typeface="Arial"/>
              <a:cs typeface="Arial"/>
            </a:rPr>
            <a:t>1/</a:t>
          </a:r>
        </a:p>
        <a:p>
          <a:pPr algn="l" rtl="0">
            <a:defRPr sz="1000"/>
          </a:pPr>
          <a:endParaRPr lang="es-MX" sz="1000" b="0" i="1"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egi.org.mx/est/lista_cubos/consulta.aspx?p=adm&amp;c=2" TargetMode="External"/><Relationship Id="rId1" Type="http://schemas.openxmlformats.org/officeDocument/2006/relationships/hyperlink" Target="http://www.inegi.org.mx/sistemas/bie/default.asp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Z58"/>
  <sheetViews>
    <sheetView showGridLines="0" tabSelected="1" showOutlineSymbols="0" topLeftCell="A10" zoomScale="130" zoomScaleNormal="130" zoomScaleSheetLayoutView="100" workbookViewId="0">
      <selection activeCell="W36" sqref="W36"/>
    </sheetView>
  </sheetViews>
  <sheetFormatPr baseColWidth="10" defaultColWidth="11.28515625" defaultRowHeight="8.25" x14ac:dyDescent="0.2"/>
  <cols>
    <col min="1" max="1" width="8" style="5" customWidth="1"/>
    <col min="2" max="4" width="4.7109375" style="5" customWidth="1"/>
    <col min="5" max="21" width="5.28515625" style="5" customWidth="1"/>
    <col min="22" max="16384" width="11.28515625" style="5"/>
  </cols>
  <sheetData>
    <row r="1" spans="1:24" ht="18" customHeight="1" x14ac:dyDescent="0.25">
      <c r="A1" s="16" t="s">
        <v>86</v>
      </c>
      <c r="B1" s="11"/>
      <c r="C1" s="11"/>
      <c r="D1" s="11"/>
      <c r="E1" s="11"/>
      <c r="F1" s="11"/>
      <c r="G1" s="11"/>
      <c r="H1" s="11"/>
      <c r="I1" s="11"/>
      <c r="J1" s="11"/>
      <c r="K1" s="11"/>
      <c r="L1" s="11"/>
      <c r="M1" s="11"/>
      <c r="N1" s="11"/>
      <c r="O1" s="11"/>
      <c r="P1" s="11"/>
      <c r="Q1" s="11"/>
      <c r="R1" s="11"/>
      <c r="S1" s="11"/>
      <c r="T1" s="11"/>
      <c r="U1" s="11"/>
    </row>
    <row r="2" spans="1:24" ht="12" customHeight="1" x14ac:dyDescent="0.15">
      <c r="A2" s="17" t="s">
        <v>36</v>
      </c>
      <c r="B2" s="12"/>
      <c r="C2" s="12"/>
      <c r="D2" s="12"/>
      <c r="E2" s="12"/>
      <c r="F2" s="12"/>
      <c r="G2" s="12"/>
      <c r="H2" s="12"/>
      <c r="I2" s="12"/>
      <c r="J2" s="12"/>
      <c r="K2" s="12"/>
      <c r="L2" s="12"/>
      <c r="M2" s="12"/>
      <c r="N2" s="12"/>
      <c r="O2" s="12"/>
      <c r="P2" s="12"/>
      <c r="Q2" s="12"/>
      <c r="R2" s="12"/>
      <c r="S2" s="32"/>
      <c r="T2" s="32"/>
      <c r="U2" s="12"/>
      <c r="V2" s="13"/>
    </row>
    <row r="3" spans="1:24" ht="1.5" customHeight="1" x14ac:dyDescent="0.2">
      <c r="A3" s="14"/>
      <c r="B3" s="14"/>
      <c r="C3" s="14"/>
      <c r="D3" s="14"/>
      <c r="E3" s="14"/>
      <c r="F3" s="14"/>
      <c r="G3" s="14"/>
      <c r="H3" s="14"/>
      <c r="I3" s="14"/>
      <c r="J3" s="14"/>
      <c r="K3" s="14"/>
      <c r="L3" s="14"/>
      <c r="M3" s="14"/>
      <c r="N3" s="14"/>
      <c r="O3" s="14"/>
      <c r="P3" s="14"/>
      <c r="Q3" s="14"/>
      <c r="R3" s="14"/>
      <c r="S3" s="14"/>
      <c r="T3" s="14"/>
      <c r="U3" s="14"/>
      <c r="V3" s="4"/>
    </row>
    <row r="4" spans="1:24" ht="9.75" customHeight="1" x14ac:dyDescent="0.2">
      <c r="A4" s="33"/>
      <c r="B4" s="62" t="s">
        <v>87</v>
      </c>
      <c r="C4" s="63"/>
      <c r="D4" s="63"/>
      <c r="E4" s="63"/>
      <c r="F4" s="63"/>
      <c r="G4" s="63"/>
      <c r="H4" s="63"/>
      <c r="I4" s="63"/>
      <c r="J4" s="63"/>
      <c r="K4" s="64"/>
      <c r="L4" s="62" t="s">
        <v>88</v>
      </c>
      <c r="M4" s="63"/>
      <c r="N4" s="63"/>
      <c r="O4" s="63"/>
      <c r="P4" s="63"/>
      <c r="Q4" s="63"/>
      <c r="R4" s="63"/>
      <c r="S4" s="63"/>
      <c r="T4" s="63"/>
      <c r="U4" s="64"/>
      <c r="V4" s="4"/>
    </row>
    <row r="5" spans="1:24" ht="9.75" customHeight="1" x14ac:dyDescent="0.2">
      <c r="A5" s="34" t="s">
        <v>33</v>
      </c>
      <c r="B5" s="65"/>
      <c r="C5" s="66"/>
      <c r="D5" s="66"/>
      <c r="E5" s="66"/>
      <c r="F5" s="66"/>
      <c r="G5" s="66"/>
      <c r="H5" s="66"/>
      <c r="I5" s="66"/>
      <c r="J5" s="66"/>
      <c r="K5" s="67"/>
      <c r="L5" s="65"/>
      <c r="M5" s="66"/>
      <c r="N5" s="66"/>
      <c r="O5" s="66"/>
      <c r="P5" s="66"/>
      <c r="Q5" s="66"/>
      <c r="R5" s="66"/>
      <c r="S5" s="66"/>
      <c r="T5" s="66"/>
      <c r="U5" s="67"/>
    </row>
    <row r="6" spans="1:24" ht="9.75" customHeight="1" x14ac:dyDescent="0.2">
      <c r="A6" s="35" t="s">
        <v>34</v>
      </c>
      <c r="B6" s="60">
        <v>2005</v>
      </c>
      <c r="C6" s="60">
        <v>2006</v>
      </c>
      <c r="D6" s="60">
        <v>2007</v>
      </c>
      <c r="E6" s="60">
        <v>2008</v>
      </c>
      <c r="F6" s="60">
        <v>2009</v>
      </c>
      <c r="G6" s="60">
        <v>2010</v>
      </c>
      <c r="H6" s="60">
        <v>2011</v>
      </c>
      <c r="I6" s="60">
        <v>2012</v>
      </c>
      <c r="J6" s="60">
        <v>2013</v>
      </c>
      <c r="K6" s="60">
        <v>2014</v>
      </c>
      <c r="L6" s="60">
        <v>2005</v>
      </c>
      <c r="M6" s="60">
        <v>2006</v>
      </c>
      <c r="N6" s="60">
        <v>2007</v>
      </c>
      <c r="O6" s="60">
        <v>2008</v>
      </c>
      <c r="P6" s="60">
        <v>2009</v>
      </c>
      <c r="Q6" s="60">
        <v>2010</v>
      </c>
      <c r="R6" s="60">
        <v>2011</v>
      </c>
      <c r="S6" s="60">
        <v>2012</v>
      </c>
      <c r="T6" s="60">
        <v>2013</v>
      </c>
      <c r="U6" s="60">
        <v>2014</v>
      </c>
    </row>
    <row r="7" spans="1:24" ht="9.75" customHeight="1" x14ac:dyDescent="0.2">
      <c r="A7" s="36"/>
      <c r="B7" s="61"/>
      <c r="C7" s="61"/>
      <c r="D7" s="61"/>
      <c r="E7" s="61"/>
      <c r="F7" s="61"/>
      <c r="G7" s="61"/>
      <c r="H7" s="61"/>
      <c r="I7" s="61"/>
      <c r="J7" s="61"/>
      <c r="K7" s="61"/>
      <c r="L7" s="61"/>
      <c r="M7" s="61"/>
      <c r="N7" s="61"/>
      <c r="O7" s="61"/>
      <c r="P7" s="61"/>
      <c r="Q7" s="61"/>
      <c r="R7" s="61"/>
      <c r="S7" s="61"/>
      <c r="T7" s="61"/>
      <c r="U7" s="61"/>
    </row>
    <row r="8" spans="1:24" s="7" customFormat="1" ht="2.25" customHeight="1" x14ac:dyDescent="0.2">
      <c r="A8" s="6"/>
      <c r="B8" s="21"/>
      <c r="C8" s="21"/>
      <c r="D8" s="21"/>
      <c r="E8" s="21"/>
      <c r="F8" s="21"/>
      <c r="G8" s="21"/>
      <c r="H8" s="21"/>
      <c r="I8" s="21"/>
      <c r="J8" s="21"/>
      <c r="K8" s="21"/>
      <c r="L8" s="21"/>
      <c r="M8" s="21"/>
      <c r="N8" s="21"/>
      <c r="O8" s="21"/>
      <c r="P8" s="21"/>
      <c r="Q8" s="21"/>
      <c r="R8" s="21"/>
      <c r="S8" s="21"/>
      <c r="T8" s="21"/>
      <c r="U8" s="21"/>
    </row>
    <row r="9" spans="1:24" ht="12.6" customHeight="1" x14ac:dyDescent="0.15">
      <c r="A9" s="37" t="s">
        <v>0</v>
      </c>
      <c r="B9" s="45">
        <v>758344.77014399995</v>
      </c>
      <c r="C9" s="45">
        <v>873726.00625900005</v>
      </c>
      <c r="D9" s="45">
        <v>961181.06613000005</v>
      </c>
      <c r="E9" s="45">
        <v>1135149.2306059999</v>
      </c>
      <c r="F9" s="45">
        <v>1219105.8478310001</v>
      </c>
      <c r="G9" s="45">
        <v>1328367.6626609999</v>
      </c>
      <c r="H9" s="46">
        <v>1453322.8519860001</v>
      </c>
      <c r="I9" s="46">
        <v>1543204.4372940001</v>
      </c>
      <c r="J9" s="46">
        <v>1674183.8725970001</v>
      </c>
      <c r="K9" s="46">
        <v>1818861.1150199999</v>
      </c>
      <c r="L9" s="38">
        <v>156275.161551</v>
      </c>
      <c r="M9" s="38">
        <v>181942.31130199999</v>
      </c>
      <c r="N9" s="38">
        <v>193938.801553</v>
      </c>
      <c r="O9" s="38">
        <v>236392.844415</v>
      </c>
      <c r="P9" s="38">
        <v>259460.66108799999</v>
      </c>
      <c r="Q9" s="38">
        <v>265867.74922699999</v>
      </c>
      <c r="R9" s="38">
        <v>291314.16936599999</v>
      </c>
      <c r="S9" s="38">
        <v>293879.79013600003</v>
      </c>
      <c r="T9" s="38">
        <v>310043.12026900001</v>
      </c>
      <c r="U9" s="38">
        <v>355400.925643</v>
      </c>
      <c r="V9" s="8"/>
      <c r="W9" s="15"/>
      <c r="X9" s="15"/>
    </row>
    <row r="10" spans="1:24" ht="11.1" customHeight="1" x14ac:dyDescent="0.15">
      <c r="A10" s="39" t="s">
        <v>1</v>
      </c>
      <c r="B10" s="47">
        <v>8403.08</v>
      </c>
      <c r="C10" s="47">
        <v>9362.4170190000004</v>
      </c>
      <c r="D10" s="47">
        <v>11848.058487</v>
      </c>
      <c r="E10" s="47">
        <v>12520.380999999999</v>
      </c>
      <c r="F10" s="47">
        <v>13861.956040999999</v>
      </c>
      <c r="G10" s="47">
        <v>13440.704501</v>
      </c>
      <c r="H10" s="47">
        <v>14348.529425999999</v>
      </c>
      <c r="I10" s="48">
        <v>16256.596082</v>
      </c>
      <c r="J10" s="48">
        <v>17324.868195999999</v>
      </c>
      <c r="K10" s="48">
        <v>19710.664686</v>
      </c>
      <c r="L10" s="40">
        <v>2037.4004150000001</v>
      </c>
      <c r="M10" s="40">
        <v>2376.4596080000001</v>
      </c>
      <c r="N10" s="40">
        <v>2488.7305670000001</v>
      </c>
      <c r="O10" s="40">
        <v>2960.4553759999999</v>
      </c>
      <c r="P10" s="40">
        <v>3068.684467</v>
      </c>
      <c r="Q10" s="40">
        <v>3117.6561400000001</v>
      </c>
      <c r="R10" s="40">
        <v>3346.5952980000002</v>
      </c>
      <c r="S10" s="40">
        <v>3707.6812829999999</v>
      </c>
      <c r="T10" s="40">
        <v>4019.1108220000001</v>
      </c>
      <c r="U10" s="40">
        <v>4350.0212330000004</v>
      </c>
      <c r="V10" s="8"/>
      <c r="W10" s="15"/>
      <c r="X10" s="15"/>
    </row>
    <row r="11" spans="1:24" ht="9" customHeight="1" x14ac:dyDescent="0.15">
      <c r="A11" s="39" t="s">
        <v>2</v>
      </c>
      <c r="B11" s="47">
        <v>20581.675901999999</v>
      </c>
      <c r="C11" s="47">
        <v>23272.975001999999</v>
      </c>
      <c r="D11" s="47">
        <v>24738.793367999999</v>
      </c>
      <c r="E11" s="47">
        <v>27002.096001000002</v>
      </c>
      <c r="F11" s="47">
        <v>28515.510308000001</v>
      </c>
      <c r="G11" s="47">
        <v>31857.992165</v>
      </c>
      <c r="H11" s="47">
        <v>33746.515243000002</v>
      </c>
      <c r="I11" s="48">
        <v>36461.453309999997</v>
      </c>
      <c r="J11" s="48">
        <v>39263.597830999999</v>
      </c>
      <c r="K11" s="48">
        <v>40583.233539000001</v>
      </c>
      <c r="L11" s="40">
        <v>5298.6730989999996</v>
      </c>
      <c r="M11" s="40">
        <v>6166.011254</v>
      </c>
      <c r="N11" s="40">
        <v>6700.6743340000003</v>
      </c>
      <c r="O11" s="40">
        <v>7440.5329629999997</v>
      </c>
      <c r="P11" s="40">
        <v>8186.3027730000003</v>
      </c>
      <c r="Q11" s="40">
        <v>9428.382748</v>
      </c>
      <c r="R11" s="40">
        <v>12011.491402</v>
      </c>
      <c r="S11" s="40">
        <v>10173.624969</v>
      </c>
      <c r="T11" s="40">
        <v>10579.290944</v>
      </c>
      <c r="U11" s="40">
        <v>11088.977783</v>
      </c>
      <c r="V11" s="8"/>
      <c r="W11" s="15"/>
      <c r="X11" s="15"/>
    </row>
    <row r="12" spans="1:24" ht="9" customHeight="1" x14ac:dyDescent="0.15">
      <c r="A12" s="39" t="s">
        <v>3</v>
      </c>
      <c r="B12" s="47">
        <v>5389.2096380000003</v>
      </c>
      <c r="C12" s="47">
        <v>6457.7436289999996</v>
      </c>
      <c r="D12" s="47">
        <v>7730.4128920000003</v>
      </c>
      <c r="E12" s="47">
        <v>8317.0732040000003</v>
      </c>
      <c r="F12" s="47">
        <v>9869.5531069999997</v>
      </c>
      <c r="G12" s="47">
        <v>9556.3115039999993</v>
      </c>
      <c r="H12" s="47">
        <v>10174.486507</v>
      </c>
      <c r="I12" s="48">
        <v>11877.937089999999</v>
      </c>
      <c r="J12" s="48">
        <v>12352.632068999999</v>
      </c>
      <c r="K12" s="48">
        <v>12906.541497</v>
      </c>
      <c r="L12" s="40">
        <v>1530.9081100000001</v>
      </c>
      <c r="M12" s="40">
        <v>2016.1487320000001</v>
      </c>
      <c r="N12" s="40">
        <v>2900.8573019999999</v>
      </c>
      <c r="O12" s="40">
        <v>2622.1136040000001</v>
      </c>
      <c r="P12" s="40">
        <v>3313.4372739999999</v>
      </c>
      <c r="Q12" s="40">
        <v>2863.8411740000001</v>
      </c>
      <c r="R12" s="40">
        <v>2880.4628980000002</v>
      </c>
      <c r="S12" s="40">
        <v>2889.824357</v>
      </c>
      <c r="T12" s="40">
        <v>3427.015836</v>
      </c>
      <c r="U12" s="40">
        <v>3396.537597</v>
      </c>
      <c r="V12" s="8"/>
      <c r="W12" s="15"/>
      <c r="X12" s="15"/>
    </row>
    <row r="13" spans="1:24" ht="9" customHeight="1" x14ac:dyDescent="0.15">
      <c r="A13" s="39" t="s">
        <v>4</v>
      </c>
      <c r="B13" s="47">
        <v>9191.3970050000007</v>
      </c>
      <c r="C13" s="47">
        <v>10617.982927999999</v>
      </c>
      <c r="D13" s="47">
        <v>11319.161286</v>
      </c>
      <c r="E13" s="47">
        <v>14393.604857</v>
      </c>
      <c r="F13" s="47">
        <v>13498.377</v>
      </c>
      <c r="G13" s="47">
        <v>14829.577981</v>
      </c>
      <c r="H13" s="47">
        <v>16497.592000000001</v>
      </c>
      <c r="I13" s="48">
        <v>18904.627</v>
      </c>
      <c r="J13" s="48">
        <v>19433.933000000001</v>
      </c>
      <c r="K13" s="48">
        <v>21462.902128999998</v>
      </c>
      <c r="L13" s="40">
        <v>2034.02207</v>
      </c>
      <c r="M13" s="40">
        <v>2382.9797779999999</v>
      </c>
      <c r="N13" s="40">
        <v>2533.9615349999999</v>
      </c>
      <c r="O13" s="40">
        <v>3264.5679789999999</v>
      </c>
      <c r="P13" s="40">
        <v>3242.9639470000002</v>
      </c>
      <c r="Q13" s="40">
        <v>3727.8354490000002</v>
      </c>
      <c r="R13" s="40">
        <v>3922.244459</v>
      </c>
      <c r="S13" s="40">
        <v>4190.00443</v>
      </c>
      <c r="T13" s="40">
        <v>4293.8367179999996</v>
      </c>
      <c r="U13" s="40">
        <v>4817.0478839999996</v>
      </c>
      <c r="V13" s="8"/>
      <c r="W13" s="15"/>
      <c r="X13" s="15"/>
    </row>
    <row r="14" spans="1:24" ht="9.75" customHeight="1" x14ac:dyDescent="0.15">
      <c r="A14" s="39" t="s">
        <v>5</v>
      </c>
      <c r="B14" s="47">
        <v>19549.712641999999</v>
      </c>
      <c r="C14" s="47">
        <v>20544.927388</v>
      </c>
      <c r="D14" s="47">
        <v>24998.542253</v>
      </c>
      <c r="E14" s="47">
        <v>29721.477999999999</v>
      </c>
      <c r="F14" s="47">
        <v>32623.504874999999</v>
      </c>
      <c r="G14" s="47">
        <v>48729.569036000001</v>
      </c>
      <c r="H14" s="47">
        <v>64958.265863000001</v>
      </c>
      <c r="I14" s="48">
        <v>33847.902683</v>
      </c>
      <c r="J14" s="48">
        <v>37264.872540999997</v>
      </c>
      <c r="K14" s="48">
        <v>42345.106382999998</v>
      </c>
      <c r="L14" s="40">
        <v>3955.9295959999999</v>
      </c>
      <c r="M14" s="40">
        <v>4050.9568709999999</v>
      </c>
      <c r="N14" s="40">
        <v>4890.5709059999999</v>
      </c>
      <c r="O14" s="40">
        <v>5976.6368629999997</v>
      </c>
      <c r="P14" s="40">
        <v>6122.8723380000001</v>
      </c>
      <c r="Q14" s="40">
        <v>6368.5123629999998</v>
      </c>
      <c r="R14" s="40">
        <v>6998.6117109999996</v>
      </c>
      <c r="S14" s="40">
        <v>6739.5748910000002</v>
      </c>
      <c r="T14" s="40">
        <v>7859.5665140000001</v>
      </c>
      <c r="U14" s="40">
        <v>8349.2406520000004</v>
      </c>
      <c r="V14" s="8"/>
      <c r="W14" s="15"/>
      <c r="X14" s="15"/>
    </row>
    <row r="15" spans="1:24" ht="9" customHeight="1" x14ac:dyDescent="0.15">
      <c r="A15" s="39" t="s">
        <v>6</v>
      </c>
      <c r="B15" s="47">
        <v>5746.1432640000003</v>
      </c>
      <c r="C15" s="47">
        <v>6552.352954</v>
      </c>
      <c r="D15" s="47">
        <v>7093.065842</v>
      </c>
      <c r="E15" s="47">
        <v>8706.3817940000008</v>
      </c>
      <c r="F15" s="47">
        <v>8207.2928969999994</v>
      </c>
      <c r="G15" s="47">
        <v>8823.6319480000002</v>
      </c>
      <c r="H15" s="47">
        <v>11083.944366</v>
      </c>
      <c r="I15" s="48">
        <v>12176.319342999999</v>
      </c>
      <c r="J15" s="48">
        <v>12275.431488</v>
      </c>
      <c r="K15" s="48">
        <v>13954.535087</v>
      </c>
      <c r="L15" s="40">
        <v>1281.6452469999999</v>
      </c>
      <c r="M15" s="40">
        <v>1515.182002</v>
      </c>
      <c r="N15" s="40">
        <v>1581.8080030000001</v>
      </c>
      <c r="O15" s="40">
        <v>1944.935197</v>
      </c>
      <c r="P15" s="40">
        <v>1879.0970279999999</v>
      </c>
      <c r="Q15" s="40">
        <v>2124.1099960000001</v>
      </c>
      <c r="R15" s="40">
        <v>2468.8973959999998</v>
      </c>
      <c r="S15" s="40">
        <v>2159.013559</v>
      </c>
      <c r="T15" s="40">
        <v>2478.0820950000002</v>
      </c>
      <c r="U15" s="40">
        <v>2920.3700950000002</v>
      </c>
      <c r="V15" s="8"/>
      <c r="W15" s="15"/>
      <c r="X15" s="15"/>
    </row>
    <row r="16" spans="1:24" ht="9" customHeight="1" x14ac:dyDescent="0.15">
      <c r="A16" s="39" t="s">
        <v>7</v>
      </c>
      <c r="B16" s="47">
        <v>34343.041498999999</v>
      </c>
      <c r="C16" s="47">
        <v>36969.628532000002</v>
      </c>
      <c r="D16" s="47">
        <v>42737.957839000002</v>
      </c>
      <c r="E16" s="47">
        <v>46683.397266</v>
      </c>
      <c r="F16" s="47">
        <v>52697.369508000003</v>
      </c>
      <c r="G16" s="47">
        <v>55862.272648999999</v>
      </c>
      <c r="H16" s="47">
        <v>63346.884616000003</v>
      </c>
      <c r="I16" s="48">
        <v>70463.278737999994</v>
      </c>
      <c r="J16" s="48">
        <v>71532.949290000004</v>
      </c>
      <c r="K16" s="48">
        <v>97113.434643000001</v>
      </c>
      <c r="L16" s="40">
        <v>5140.7468330000002</v>
      </c>
      <c r="M16" s="40">
        <v>7320.7711310000004</v>
      </c>
      <c r="N16" s="40">
        <v>8152.8492889999998</v>
      </c>
      <c r="O16" s="40">
        <v>8745.5523680000006</v>
      </c>
      <c r="P16" s="40">
        <v>11298.508030999999</v>
      </c>
      <c r="Q16" s="40">
        <v>10583.32357</v>
      </c>
      <c r="R16" s="40">
        <v>11599.318165000001</v>
      </c>
      <c r="S16" s="40">
        <v>14653.040707</v>
      </c>
      <c r="T16" s="40">
        <v>15022.411480999999</v>
      </c>
      <c r="U16" s="40">
        <v>20581.649698000001</v>
      </c>
      <c r="V16" s="8"/>
      <c r="W16" s="15"/>
      <c r="X16" s="15"/>
    </row>
    <row r="17" spans="1:24" ht="9" customHeight="1" x14ac:dyDescent="0.15">
      <c r="A17" s="39" t="s">
        <v>8</v>
      </c>
      <c r="B17" s="47">
        <v>26546.508475999999</v>
      </c>
      <c r="C17" s="47">
        <v>29477.218937000001</v>
      </c>
      <c r="D17" s="47">
        <v>29779.749219000001</v>
      </c>
      <c r="E17" s="47">
        <v>35147.203199000003</v>
      </c>
      <c r="F17" s="47">
        <v>39169.103529</v>
      </c>
      <c r="G17" s="47">
        <v>40214.375479000002</v>
      </c>
      <c r="H17" s="47">
        <v>44779.983057999998</v>
      </c>
      <c r="I17" s="48">
        <v>50994.201452000001</v>
      </c>
      <c r="J17" s="48">
        <v>57509.014621000002</v>
      </c>
      <c r="K17" s="48">
        <v>56357.868691000003</v>
      </c>
      <c r="L17" s="40">
        <v>5695.2287020000003</v>
      </c>
      <c r="M17" s="40">
        <v>6721.7930919999999</v>
      </c>
      <c r="N17" s="40">
        <v>6964.5536689999999</v>
      </c>
      <c r="O17" s="40">
        <v>7993.8225830000001</v>
      </c>
      <c r="P17" s="40">
        <v>8463.8729299999995</v>
      </c>
      <c r="Q17" s="40">
        <v>8393.0886719999999</v>
      </c>
      <c r="R17" s="40">
        <v>8664.0650640000003</v>
      </c>
      <c r="S17" s="40">
        <v>9284.3285169999999</v>
      </c>
      <c r="T17" s="40">
        <v>8775.826384</v>
      </c>
      <c r="U17" s="40">
        <v>10867.520012999999</v>
      </c>
      <c r="V17" s="8"/>
      <c r="W17" s="15"/>
      <c r="X17" s="15"/>
    </row>
    <row r="18" spans="1:24" ht="10.5" customHeight="1" x14ac:dyDescent="0.15">
      <c r="A18" s="39" t="s">
        <v>92</v>
      </c>
      <c r="B18" s="47">
        <v>79623.633100000006</v>
      </c>
      <c r="C18" s="47">
        <v>91495.586129000003</v>
      </c>
      <c r="D18" s="47">
        <v>100246.185216</v>
      </c>
      <c r="E18" s="47">
        <v>115833.099649</v>
      </c>
      <c r="F18" s="47">
        <v>118673.749345</v>
      </c>
      <c r="G18" s="47">
        <v>129027.454459</v>
      </c>
      <c r="H18" s="47">
        <v>137725.363487</v>
      </c>
      <c r="I18" s="48">
        <v>143689.02202100001</v>
      </c>
      <c r="J18" s="48">
        <v>154323.930938</v>
      </c>
      <c r="K18" s="48">
        <v>171557.89554299999</v>
      </c>
      <c r="L18" s="40" t="s">
        <v>69</v>
      </c>
      <c r="M18" s="40" t="s">
        <v>69</v>
      </c>
      <c r="N18" s="40" t="s">
        <v>69</v>
      </c>
      <c r="O18" s="40" t="s">
        <v>69</v>
      </c>
      <c r="P18" s="40" t="s">
        <v>69</v>
      </c>
      <c r="Q18" s="40" t="s">
        <v>69</v>
      </c>
      <c r="R18" s="40" t="s">
        <v>69</v>
      </c>
      <c r="S18" s="40" t="s">
        <v>69</v>
      </c>
      <c r="T18" s="40" t="s">
        <v>69</v>
      </c>
      <c r="U18" s="40" t="s">
        <v>69</v>
      </c>
      <c r="V18" s="8"/>
      <c r="W18" s="15"/>
      <c r="X18" s="15"/>
    </row>
    <row r="19" spans="1:24" ht="9" customHeight="1" x14ac:dyDescent="0.15">
      <c r="A19" s="39" t="s">
        <v>10</v>
      </c>
      <c r="B19" s="47">
        <v>11666.700378</v>
      </c>
      <c r="C19" s="47">
        <v>13181.83123</v>
      </c>
      <c r="D19" s="47">
        <v>14544.424654</v>
      </c>
      <c r="E19" s="47">
        <v>17453.507829999999</v>
      </c>
      <c r="F19" s="47">
        <v>19857.106521999998</v>
      </c>
      <c r="G19" s="47">
        <v>20182.320935</v>
      </c>
      <c r="H19" s="47">
        <v>22388.416458</v>
      </c>
      <c r="I19" s="48">
        <v>22880.318028999998</v>
      </c>
      <c r="J19" s="48">
        <v>26168.506689000002</v>
      </c>
      <c r="K19" s="48">
        <v>29475.892953999999</v>
      </c>
      <c r="L19" s="40">
        <v>2630.6086129999999</v>
      </c>
      <c r="M19" s="40">
        <v>2765.4675189999998</v>
      </c>
      <c r="N19" s="40">
        <v>3203.8755310000001</v>
      </c>
      <c r="O19" s="40">
        <v>4579.2646770000001</v>
      </c>
      <c r="P19" s="40">
        <v>4945.0358740000001</v>
      </c>
      <c r="Q19" s="40">
        <v>4197.1991639999997</v>
      </c>
      <c r="R19" s="40">
        <v>4886.2121479999996</v>
      </c>
      <c r="S19" s="40">
        <v>4869.7525640000003</v>
      </c>
      <c r="T19" s="40">
        <v>4921.5010780000002</v>
      </c>
      <c r="U19" s="40">
        <v>5320.5722249999999</v>
      </c>
      <c r="V19" s="8"/>
      <c r="W19" s="15"/>
      <c r="X19" s="15"/>
    </row>
    <row r="20" spans="1:24" ht="9" customHeight="1" x14ac:dyDescent="0.15">
      <c r="A20" s="39" t="s">
        <v>11</v>
      </c>
      <c r="B20" s="47">
        <v>27554.526097999998</v>
      </c>
      <c r="C20" s="47">
        <v>29879.877511999999</v>
      </c>
      <c r="D20" s="47">
        <v>31573.963285000002</v>
      </c>
      <c r="E20" s="47">
        <v>41452.289706000003</v>
      </c>
      <c r="F20" s="47">
        <v>45440.360339999999</v>
      </c>
      <c r="G20" s="47">
        <v>45651.258609999997</v>
      </c>
      <c r="H20" s="47">
        <v>52602.338993999998</v>
      </c>
      <c r="I20" s="48">
        <v>53637.201293999999</v>
      </c>
      <c r="J20" s="48">
        <v>59696.119764000003</v>
      </c>
      <c r="K20" s="48">
        <v>65500.031596000001</v>
      </c>
      <c r="L20" s="40">
        <v>6777.9971939999996</v>
      </c>
      <c r="M20" s="40">
        <v>8070.1119509999999</v>
      </c>
      <c r="N20" s="40">
        <v>8182.2565329999998</v>
      </c>
      <c r="O20" s="40">
        <v>10458.953369999999</v>
      </c>
      <c r="P20" s="40">
        <v>11978.586961999999</v>
      </c>
      <c r="Q20" s="40">
        <v>11665.640409</v>
      </c>
      <c r="R20" s="40">
        <v>12989.907685</v>
      </c>
      <c r="S20" s="40">
        <v>12555.506797</v>
      </c>
      <c r="T20" s="40">
        <v>13368.359635999999</v>
      </c>
      <c r="U20" s="40">
        <v>15414.544663999999</v>
      </c>
      <c r="V20" s="8"/>
      <c r="W20" s="15"/>
      <c r="X20" s="15"/>
    </row>
    <row r="21" spans="1:24" ht="9" customHeight="1" x14ac:dyDescent="0.15">
      <c r="A21" s="39" t="s">
        <v>12</v>
      </c>
      <c r="B21" s="47">
        <v>23321.025399999999</v>
      </c>
      <c r="C21" s="47">
        <v>28450.018803999999</v>
      </c>
      <c r="D21" s="47">
        <v>28592.977728999998</v>
      </c>
      <c r="E21" s="47">
        <v>34018.639091999998</v>
      </c>
      <c r="F21" s="47">
        <v>35403.48964</v>
      </c>
      <c r="G21" s="47">
        <v>39798.484299999996</v>
      </c>
      <c r="H21" s="47">
        <v>43062.433139000001</v>
      </c>
      <c r="I21" s="48">
        <v>48498.804221999999</v>
      </c>
      <c r="J21" s="48">
        <v>50358.058599999997</v>
      </c>
      <c r="K21" s="48">
        <v>56089.544723999999</v>
      </c>
      <c r="L21" s="40">
        <v>4565.9945850000004</v>
      </c>
      <c r="M21" s="40">
        <v>5476.8421619999999</v>
      </c>
      <c r="N21" s="40">
        <v>6127.3673669999998</v>
      </c>
      <c r="O21" s="40">
        <v>5614.2009779999998</v>
      </c>
      <c r="P21" s="40">
        <v>8122.5471820000002</v>
      </c>
      <c r="Q21" s="40">
        <v>9390.5889139999999</v>
      </c>
      <c r="R21" s="40">
        <v>9094.0959050000001</v>
      </c>
      <c r="S21" s="40">
        <v>5945.270638</v>
      </c>
      <c r="T21" s="40">
        <v>9647.9446310000003</v>
      </c>
      <c r="U21" s="40">
        <v>12140.821102</v>
      </c>
      <c r="V21" s="8"/>
      <c r="W21" s="15"/>
      <c r="X21" s="15"/>
    </row>
    <row r="22" spans="1:24" ht="9" customHeight="1" x14ac:dyDescent="0.15">
      <c r="A22" s="39" t="s">
        <v>13</v>
      </c>
      <c r="B22" s="47">
        <v>17774.326508999999</v>
      </c>
      <c r="C22" s="47">
        <v>18658.415120999998</v>
      </c>
      <c r="D22" s="47">
        <v>23598.422223000001</v>
      </c>
      <c r="E22" s="47">
        <v>25511.966091999999</v>
      </c>
      <c r="F22" s="47">
        <v>27051.709812000001</v>
      </c>
      <c r="G22" s="47">
        <v>26623.722715</v>
      </c>
      <c r="H22" s="47">
        <v>31273.828963</v>
      </c>
      <c r="I22" s="48">
        <v>35446.128327999999</v>
      </c>
      <c r="J22" s="48">
        <v>38651.204025999999</v>
      </c>
      <c r="K22" s="48">
        <v>37116.227586000001</v>
      </c>
      <c r="L22" s="40">
        <v>2987.1537119999998</v>
      </c>
      <c r="M22" s="40">
        <v>2976.6409010000002</v>
      </c>
      <c r="N22" s="40">
        <v>3612.9200470000001</v>
      </c>
      <c r="O22" s="40">
        <v>4627.1376710000004</v>
      </c>
      <c r="P22" s="40">
        <v>4421.1107199999997</v>
      </c>
      <c r="Q22" s="40">
        <v>5019.9628599999996</v>
      </c>
      <c r="R22" s="40">
        <v>6020.6566110000003</v>
      </c>
      <c r="S22" s="40">
        <v>6075.7004930000003</v>
      </c>
      <c r="T22" s="40">
        <v>6674.8584110000002</v>
      </c>
      <c r="U22" s="40">
        <v>7142.7108630000002</v>
      </c>
      <c r="V22" s="8"/>
      <c r="W22" s="15"/>
      <c r="X22" s="15"/>
    </row>
    <row r="23" spans="1:24" ht="9" customHeight="1" x14ac:dyDescent="0.15">
      <c r="A23" s="39" t="s">
        <v>14</v>
      </c>
      <c r="B23" s="47">
        <v>41589.589498000001</v>
      </c>
      <c r="C23" s="47">
        <v>46660.401648999999</v>
      </c>
      <c r="D23" s="47">
        <v>51234.498717000002</v>
      </c>
      <c r="E23" s="47">
        <v>62113.594476999999</v>
      </c>
      <c r="F23" s="47">
        <v>69949.300176000004</v>
      </c>
      <c r="G23" s="47">
        <v>70828.736610000007</v>
      </c>
      <c r="H23" s="47">
        <v>75324.494814999998</v>
      </c>
      <c r="I23" s="48">
        <v>79820.030110000007</v>
      </c>
      <c r="J23" s="48">
        <v>83625.64486</v>
      </c>
      <c r="K23" s="48">
        <v>90312.650745999999</v>
      </c>
      <c r="L23" s="40">
        <v>13431.766841000001</v>
      </c>
      <c r="M23" s="40">
        <v>16769.779004</v>
      </c>
      <c r="N23" s="40">
        <v>14801.664703</v>
      </c>
      <c r="O23" s="40">
        <v>20023.629884000002</v>
      </c>
      <c r="P23" s="40">
        <v>22100.140579999999</v>
      </c>
      <c r="Q23" s="40">
        <v>21404.889851</v>
      </c>
      <c r="R23" s="40">
        <v>20341.316285000001</v>
      </c>
      <c r="S23" s="40">
        <v>23231.123866000002</v>
      </c>
      <c r="T23" s="40">
        <v>25196.072889999999</v>
      </c>
      <c r="U23" s="40">
        <v>27857.756267000001</v>
      </c>
      <c r="V23" s="8"/>
    </row>
    <row r="24" spans="1:24" ht="9" customHeight="1" x14ac:dyDescent="0.15">
      <c r="A24" s="39" t="s">
        <v>15</v>
      </c>
      <c r="B24" s="47">
        <v>87295.570099999997</v>
      </c>
      <c r="C24" s="47">
        <v>102630.145</v>
      </c>
      <c r="D24" s="47">
        <v>111403.576997</v>
      </c>
      <c r="E24" s="47">
        <v>141399.52979999999</v>
      </c>
      <c r="F24" s="47">
        <v>144237.58559999999</v>
      </c>
      <c r="G24" s="47">
        <v>166612.07519999999</v>
      </c>
      <c r="H24" s="47">
        <v>179430.83170000001</v>
      </c>
      <c r="I24" s="48">
        <v>194377.8664</v>
      </c>
      <c r="J24" s="48">
        <v>208297.2911</v>
      </c>
      <c r="K24" s="48">
        <v>248501.680001</v>
      </c>
      <c r="L24" s="40">
        <v>22783.281411</v>
      </c>
      <c r="M24" s="40">
        <v>24330.559429000001</v>
      </c>
      <c r="N24" s="40">
        <v>27854.834857000002</v>
      </c>
      <c r="O24" s="40">
        <v>35319.268406000003</v>
      </c>
      <c r="P24" s="40">
        <v>35830.602572000003</v>
      </c>
      <c r="Q24" s="40">
        <v>37199.570616999998</v>
      </c>
      <c r="R24" s="40">
        <v>43513.706241</v>
      </c>
      <c r="S24" s="40">
        <v>45039.779143</v>
      </c>
      <c r="T24" s="40">
        <v>43572.304162</v>
      </c>
      <c r="U24" s="40">
        <v>57344.446535000003</v>
      </c>
      <c r="V24" s="8"/>
    </row>
    <row r="25" spans="1:24" ht="9" customHeight="1" x14ac:dyDescent="0.15">
      <c r="A25" s="39" t="s">
        <v>16</v>
      </c>
      <c r="B25" s="47">
        <v>26292.133872999999</v>
      </c>
      <c r="C25" s="47">
        <v>30285.055153000001</v>
      </c>
      <c r="D25" s="47">
        <v>35263.105634</v>
      </c>
      <c r="E25" s="47">
        <v>39486.917406</v>
      </c>
      <c r="F25" s="47">
        <v>44224.259188000004</v>
      </c>
      <c r="G25" s="47">
        <v>48321.3583</v>
      </c>
      <c r="H25" s="47">
        <v>52349.069077</v>
      </c>
      <c r="I25" s="48">
        <v>51065.939046</v>
      </c>
      <c r="J25" s="48">
        <v>57932.059772000001</v>
      </c>
      <c r="K25" s="48">
        <v>60667.866664000001</v>
      </c>
      <c r="L25" s="40">
        <v>6398.5532990000002</v>
      </c>
      <c r="M25" s="40">
        <v>7741.327894</v>
      </c>
      <c r="N25" s="40">
        <v>8546.6977910000005</v>
      </c>
      <c r="O25" s="40">
        <v>9306.7581759999994</v>
      </c>
      <c r="P25" s="40">
        <v>9871.5406480000001</v>
      </c>
      <c r="Q25" s="40">
        <v>10917.980449000001</v>
      </c>
      <c r="R25" s="40">
        <v>12024.373777999999</v>
      </c>
      <c r="S25" s="40">
        <v>10692.465917</v>
      </c>
      <c r="T25" s="40">
        <v>11843.1775</v>
      </c>
      <c r="U25" s="40">
        <v>11723.272396</v>
      </c>
      <c r="V25" s="8"/>
    </row>
    <row r="26" spans="1:24" ht="8.25" customHeight="1" x14ac:dyDescent="0.15">
      <c r="A26" s="39" t="s">
        <v>17</v>
      </c>
      <c r="B26" s="47">
        <v>11723.698417</v>
      </c>
      <c r="C26" s="47">
        <v>12935.130999999999</v>
      </c>
      <c r="D26" s="47">
        <v>13407.844023</v>
      </c>
      <c r="E26" s="47">
        <v>16151.186</v>
      </c>
      <c r="F26" s="47">
        <v>17213.617998999998</v>
      </c>
      <c r="G26" s="47">
        <v>18418.823666</v>
      </c>
      <c r="H26" s="47">
        <v>21704.112000000001</v>
      </c>
      <c r="I26" s="48">
        <v>20383.352999999999</v>
      </c>
      <c r="J26" s="48">
        <v>24395.158681000001</v>
      </c>
      <c r="K26" s="48">
        <v>26190.831999999999</v>
      </c>
      <c r="L26" s="40">
        <v>3092.067055</v>
      </c>
      <c r="M26" s="40">
        <v>3322.815353</v>
      </c>
      <c r="N26" s="40">
        <v>3703.543948</v>
      </c>
      <c r="O26" s="40">
        <v>4424.907287</v>
      </c>
      <c r="P26" s="40">
        <v>4513.0495149999997</v>
      </c>
      <c r="Q26" s="40">
        <v>5811.6301059999996</v>
      </c>
      <c r="R26" s="40">
        <v>6514.4492810000002</v>
      </c>
      <c r="S26" s="40">
        <v>5260.7009040000003</v>
      </c>
      <c r="T26" s="40">
        <v>6063.425389</v>
      </c>
      <c r="U26" s="40">
        <v>6419.6028829999996</v>
      </c>
      <c r="V26" s="8"/>
    </row>
    <row r="27" spans="1:24" ht="9" customHeight="1" x14ac:dyDescent="0.15">
      <c r="A27" s="39" t="s">
        <v>18</v>
      </c>
      <c r="B27" s="47">
        <v>8531.3757810000006</v>
      </c>
      <c r="C27" s="47">
        <v>9868.5117470000005</v>
      </c>
      <c r="D27" s="47">
        <v>10962.220777</v>
      </c>
      <c r="E27" s="47">
        <v>13270.281225999999</v>
      </c>
      <c r="F27" s="47">
        <v>14702.164613999999</v>
      </c>
      <c r="G27" s="47">
        <v>15996.551568999999</v>
      </c>
      <c r="H27" s="47">
        <v>16952.528307</v>
      </c>
      <c r="I27" s="48">
        <v>20399.211587000002</v>
      </c>
      <c r="J27" s="48">
        <v>19006.757092</v>
      </c>
      <c r="K27" s="48">
        <v>22989.257226000002</v>
      </c>
      <c r="L27" s="40">
        <v>1862.5216339999999</v>
      </c>
      <c r="M27" s="40">
        <v>2222.720288</v>
      </c>
      <c r="N27" s="40">
        <v>2505.5075280000001</v>
      </c>
      <c r="O27" s="40">
        <v>3173.9988279999998</v>
      </c>
      <c r="P27" s="40">
        <v>3712.2999679999998</v>
      </c>
      <c r="Q27" s="40">
        <v>3626.5198500000001</v>
      </c>
      <c r="R27" s="40">
        <v>4218.1827270000003</v>
      </c>
      <c r="S27" s="40">
        <v>4325.3263079999997</v>
      </c>
      <c r="T27" s="40">
        <v>4128.9602599999998</v>
      </c>
      <c r="U27" s="40">
        <v>4197.8872670000001</v>
      </c>
      <c r="V27" s="8"/>
    </row>
    <row r="28" spans="1:24" ht="9" customHeight="1" x14ac:dyDescent="0.15">
      <c r="A28" s="39" t="s">
        <v>19</v>
      </c>
      <c r="B28" s="47">
        <v>33036.002079999998</v>
      </c>
      <c r="C28" s="47">
        <v>37317.672873000003</v>
      </c>
      <c r="D28" s="47">
        <v>40379.184255</v>
      </c>
      <c r="E28" s="47">
        <v>47516.469172999998</v>
      </c>
      <c r="F28" s="47">
        <v>50854.491782999998</v>
      </c>
      <c r="G28" s="47">
        <v>56499.857277000003</v>
      </c>
      <c r="H28" s="47">
        <v>68704.580266999998</v>
      </c>
      <c r="I28" s="48">
        <v>79861.135261999996</v>
      </c>
      <c r="J28" s="48">
        <v>107864.95282000001</v>
      </c>
      <c r="K28" s="48">
        <v>83812.467497999998</v>
      </c>
      <c r="L28" s="40">
        <v>9328.1231289999996</v>
      </c>
      <c r="M28" s="40">
        <v>10227.820054</v>
      </c>
      <c r="N28" s="40">
        <v>10552.473585</v>
      </c>
      <c r="O28" s="40">
        <v>13196.993431999999</v>
      </c>
      <c r="P28" s="40">
        <v>13431.626684000001</v>
      </c>
      <c r="Q28" s="40">
        <v>13621.912980999999</v>
      </c>
      <c r="R28" s="40">
        <v>16067.023842000001</v>
      </c>
      <c r="S28" s="40">
        <v>15560.92785</v>
      </c>
      <c r="T28" s="40">
        <v>15862.702128999999</v>
      </c>
      <c r="U28" s="40">
        <v>20464.516746000001</v>
      </c>
      <c r="V28" s="8"/>
    </row>
    <row r="29" spans="1:24" ht="9" customHeight="1" x14ac:dyDescent="0.15">
      <c r="A29" s="39" t="s">
        <v>20</v>
      </c>
      <c r="B29" s="47">
        <v>25859.867999999999</v>
      </c>
      <c r="C29" s="47">
        <v>31886.721000000001</v>
      </c>
      <c r="D29" s="47">
        <v>35632.106</v>
      </c>
      <c r="E29" s="47">
        <v>39717.963000000003</v>
      </c>
      <c r="F29" s="47">
        <v>43209.749000000003</v>
      </c>
      <c r="G29" s="47">
        <v>49041.468999999997</v>
      </c>
      <c r="H29" s="47">
        <v>47351.589</v>
      </c>
      <c r="I29" s="48">
        <v>55519.591999999997</v>
      </c>
      <c r="J29" s="48">
        <v>60063.522940000003</v>
      </c>
      <c r="K29" s="48">
        <v>66823.344326999999</v>
      </c>
      <c r="L29" s="40">
        <v>2348.4188509999999</v>
      </c>
      <c r="M29" s="40">
        <v>2189.2176410000002</v>
      </c>
      <c r="N29" s="40">
        <v>3816.3031019999999</v>
      </c>
      <c r="O29" s="40">
        <v>5827.8740090000001</v>
      </c>
      <c r="P29" s="40">
        <v>6131.2982920000004</v>
      </c>
      <c r="Q29" s="40">
        <v>5542.4253870000002</v>
      </c>
      <c r="R29" s="40">
        <v>8967.8854100000008</v>
      </c>
      <c r="S29" s="40">
        <v>11737.568938</v>
      </c>
      <c r="T29" s="40">
        <v>10868.933779000001</v>
      </c>
      <c r="U29" s="40">
        <v>12263.989285</v>
      </c>
      <c r="V29" s="8"/>
    </row>
    <row r="30" spans="1:24" ht="9" customHeight="1" x14ac:dyDescent="0.15">
      <c r="A30" s="39" t="s">
        <v>21</v>
      </c>
      <c r="B30" s="47">
        <v>30589.370500000001</v>
      </c>
      <c r="C30" s="47">
        <v>35633.839120999997</v>
      </c>
      <c r="D30" s="47">
        <v>44686.271308000003</v>
      </c>
      <c r="E30" s="47">
        <v>47484.687299999998</v>
      </c>
      <c r="F30" s="47">
        <v>51084.2</v>
      </c>
      <c r="G30" s="47">
        <v>54196.364200000004</v>
      </c>
      <c r="H30" s="47">
        <v>60603.610610000003</v>
      </c>
      <c r="I30" s="48">
        <v>64783.504130000001</v>
      </c>
      <c r="J30" s="48">
        <v>75024.874790000002</v>
      </c>
      <c r="K30" s="48">
        <v>86183.572144000005</v>
      </c>
      <c r="L30" s="40">
        <v>5673.3854339999998</v>
      </c>
      <c r="M30" s="40">
        <v>9044.2489189999997</v>
      </c>
      <c r="N30" s="40">
        <v>6319.5645809999996</v>
      </c>
      <c r="O30" s="40">
        <v>6203.4911899999997</v>
      </c>
      <c r="P30" s="40">
        <v>9392.8345360000003</v>
      </c>
      <c r="Q30" s="40">
        <v>8241.0380089999999</v>
      </c>
      <c r="R30" s="40">
        <v>5308.7612140000001</v>
      </c>
      <c r="S30" s="40">
        <v>6334.806184</v>
      </c>
      <c r="T30" s="40">
        <v>6617.6870760000002</v>
      </c>
      <c r="U30" s="40">
        <v>6323.2273379999997</v>
      </c>
      <c r="V30" s="8"/>
    </row>
    <row r="31" spans="1:24" ht="9" customHeight="1" x14ac:dyDescent="0.15">
      <c r="A31" s="39" t="s">
        <v>22</v>
      </c>
      <c r="B31" s="47">
        <v>11284.713059</v>
      </c>
      <c r="C31" s="47">
        <v>13524.876591</v>
      </c>
      <c r="D31" s="47">
        <v>14417.486267</v>
      </c>
      <c r="E31" s="47">
        <v>18413.769</v>
      </c>
      <c r="F31" s="47">
        <v>19909.497554000001</v>
      </c>
      <c r="G31" s="47">
        <v>20840.840994999999</v>
      </c>
      <c r="H31" s="47">
        <v>23029.159646</v>
      </c>
      <c r="I31" s="48">
        <v>23209.493330000001</v>
      </c>
      <c r="J31" s="48">
        <v>25078.047832</v>
      </c>
      <c r="K31" s="48">
        <v>28685.924884</v>
      </c>
      <c r="L31" s="40">
        <v>3660.9740280000001</v>
      </c>
      <c r="M31" s="40">
        <v>4357.9870090000004</v>
      </c>
      <c r="N31" s="40">
        <v>5119.7378550000003</v>
      </c>
      <c r="O31" s="40">
        <v>6487.1298889999998</v>
      </c>
      <c r="P31" s="40">
        <v>6780.9043419999998</v>
      </c>
      <c r="Q31" s="40">
        <v>6554.0708340000001</v>
      </c>
      <c r="R31" s="40">
        <v>7403.1744669999998</v>
      </c>
      <c r="S31" s="40">
        <v>6864.9364130000004</v>
      </c>
      <c r="T31" s="40">
        <v>7865.9886909999996</v>
      </c>
      <c r="U31" s="40">
        <v>9041.4694959999997</v>
      </c>
      <c r="V31" s="8"/>
    </row>
    <row r="32" spans="1:24" ht="9" customHeight="1" x14ac:dyDescent="0.15">
      <c r="A32" s="39" t="s">
        <v>23</v>
      </c>
      <c r="B32" s="47">
        <v>9741.4018259999993</v>
      </c>
      <c r="C32" s="47">
        <v>11169.664634000001</v>
      </c>
      <c r="D32" s="47">
        <v>13687.294</v>
      </c>
      <c r="E32" s="47">
        <v>17606.357</v>
      </c>
      <c r="F32" s="47">
        <v>18442.523417</v>
      </c>
      <c r="G32" s="47">
        <v>23018.067844000001</v>
      </c>
      <c r="H32" s="47">
        <v>29908.394067000001</v>
      </c>
      <c r="I32" s="48">
        <v>24731.205462999998</v>
      </c>
      <c r="J32" s="48">
        <v>28142.856521000002</v>
      </c>
      <c r="K32" s="48">
        <v>27139.902883999999</v>
      </c>
      <c r="L32" s="40">
        <v>3580.2231449999999</v>
      </c>
      <c r="M32" s="40">
        <v>3877.4415020000001</v>
      </c>
      <c r="N32" s="40">
        <v>4818.115143</v>
      </c>
      <c r="O32" s="40">
        <v>5088.0963030000003</v>
      </c>
      <c r="P32" s="40">
        <v>5840.0340429999997</v>
      </c>
      <c r="Q32" s="40">
        <v>7195.3785610000004</v>
      </c>
      <c r="R32" s="40">
        <v>6784.5338540000002</v>
      </c>
      <c r="S32" s="40">
        <v>6927.2418159999997</v>
      </c>
      <c r="T32" s="40">
        <v>7715.6264069999997</v>
      </c>
      <c r="U32" s="40">
        <v>7551.2465249999996</v>
      </c>
      <c r="V32" s="8"/>
    </row>
    <row r="33" spans="1:26" ht="9" customHeight="1" x14ac:dyDescent="0.15">
      <c r="A33" s="39" t="s">
        <v>24</v>
      </c>
      <c r="B33" s="47">
        <v>18318.339042</v>
      </c>
      <c r="C33" s="47">
        <v>21051.438039000001</v>
      </c>
      <c r="D33" s="47">
        <v>21970.669038</v>
      </c>
      <c r="E33" s="47">
        <v>24797.19</v>
      </c>
      <c r="F33" s="47">
        <v>25955.166982999999</v>
      </c>
      <c r="G33" s="47">
        <v>26575.439814000001</v>
      </c>
      <c r="H33" s="47">
        <v>30411.734</v>
      </c>
      <c r="I33" s="48">
        <v>32585.279999999999</v>
      </c>
      <c r="J33" s="48">
        <v>34407.083049000001</v>
      </c>
      <c r="K33" s="48">
        <v>37753.501343999997</v>
      </c>
      <c r="L33" s="40">
        <v>3801.3280490000002</v>
      </c>
      <c r="M33" s="40">
        <v>4248.7034400000002</v>
      </c>
      <c r="N33" s="40">
        <v>4624.1062629999997</v>
      </c>
      <c r="O33" s="40">
        <v>5921.9832560000004</v>
      </c>
      <c r="P33" s="40">
        <v>6567.3331770000004</v>
      </c>
      <c r="Q33" s="40">
        <v>7076.8820180000002</v>
      </c>
      <c r="R33" s="40">
        <v>8749.0385659999993</v>
      </c>
      <c r="S33" s="40">
        <v>9273.1028719999995</v>
      </c>
      <c r="T33" s="40">
        <v>7591.1981150000001</v>
      </c>
      <c r="U33" s="40">
        <v>9398.6341030000003</v>
      </c>
      <c r="V33" s="8"/>
    </row>
    <row r="34" spans="1:26" x14ac:dyDescent="0.15">
      <c r="A34" s="39" t="s">
        <v>25</v>
      </c>
      <c r="B34" s="47">
        <v>18217.516149999999</v>
      </c>
      <c r="C34" s="47">
        <v>23062.70435</v>
      </c>
      <c r="D34" s="47">
        <v>23585.946736000002</v>
      </c>
      <c r="E34" s="47">
        <v>27957.194722</v>
      </c>
      <c r="F34" s="47">
        <v>31296.1</v>
      </c>
      <c r="G34" s="47">
        <v>32447.179759999999</v>
      </c>
      <c r="H34" s="47">
        <v>34687.142354000003</v>
      </c>
      <c r="I34" s="48">
        <v>37772.335682999998</v>
      </c>
      <c r="J34" s="48">
        <v>42808.458565000001</v>
      </c>
      <c r="K34" s="48">
        <v>46202.361658000002</v>
      </c>
      <c r="L34" s="40">
        <v>3933.2762990000001</v>
      </c>
      <c r="M34" s="40">
        <v>4553.2677890000004</v>
      </c>
      <c r="N34" s="40">
        <v>5579.586526</v>
      </c>
      <c r="O34" s="40">
        <v>6114.683462</v>
      </c>
      <c r="P34" s="40">
        <v>7249.4045580000002</v>
      </c>
      <c r="Q34" s="40">
        <v>7961.3470699999998</v>
      </c>
      <c r="R34" s="40">
        <v>7395.2428460000001</v>
      </c>
      <c r="S34" s="40">
        <v>7989.8821250000001</v>
      </c>
      <c r="T34" s="40">
        <v>8856.2009049999997</v>
      </c>
      <c r="U34" s="40">
        <v>9244.8498889999992</v>
      </c>
      <c r="V34" s="8"/>
    </row>
    <row r="35" spans="1:26" ht="9" customHeight="1" x14ac:dyDescent="0.15">
      <c r="A35" s="39" t="s">
        <v>26</v>
      </c>
      <c r="B35" s="47">
        <v>21527.867181000001</v>
      </c>
      <c r="C35" s="47">
        <v>26010.333280999999</v>
      </c>
      <c r="D35" s="47">
        <v>26007.612710000001</v>
      </c>
      <c r="E35" s="47">
        <v>31988.731137999999</v>
      </c>
      <c r="F35" s="47">
        <v>36706.704686999998</v>
      </c>
      <c r="G35" s="47">
        <v>37598.584548999999</v>
      </c>
      <c r="H35" s="47">
        <v>46017.527516000002</v>
      </c>
      <c r="I35" s="48">
        <v>43583.239818000002</v>
      </c>
      <c r="J35" s="48">
        <v>51610.783948999997</v>
      </c>
      <c r="K35" s="48">
        <v>58784.024416</v>
      </c>
      <c r="L35" s="40">
        <v>4297.9861410000003</v>
      </c>
      <c r="M35" s="40">
        <v>4739.5651379999999</v>
      </c>
      <c r="N35" s="40">
        <v>5383.9091330000001</v>
      </c>
      <c r="O35" s="40">
        <v>6442.1712539999999</v>
      </c>
      <c r="P35" s="40">
        <v>6283.1255389999997</v>
      </c>
      <c r="Q35" s="40">
        <v>7852.6701510000003</v>
      </c>
      <c r="R35" s="40">
        <v>8916.87896</v>
      </c>
      <c r="S35" s="40">
        <v>8401.7675429999999</v>
      </c>
      <c r="T35" s="40">
        <v>9697.6977490000008</v>
      </c>
      <c r="U35" s="40">
        <v>11127.883919</v>
      </c>
      <c r="V35" s="8"/>
    </row>
    <row r="36" spans="1:26" ht="9" customHeight="1" x14ac:dyDescent="0.15">
      <c r="A36" s="39" t="s">
        <v>27</v>
      </c>
      <c r="B36" s="47">
        <v>25877.47853</v>
      </c>
      <c r="C36" s="47">
        <v>30687.955373000001</v>
      </c>
      <c r="D36" s="47">
        <v>30636.676405999999</v>
      </c>
      <c r="E36" s="47">
        <v>37204.040895999999</v>
      </c>
      <c r="F36" s="47">
        <v>35272.438104000001</v>
      </c>
      <c r="G36" s="47">
        <v>34778.808164000002</v>
      </c>
      <c r="H36" s="47">
        <v>37211.843482999997</v>
      </c>
      <c r="I36" s="48">
        <v>37771.687164000003</v>
      </c>
      <c r="J36" s="48">
        <v>39601.433079000002</v>
      </c>
      <c r="K36" s="48">
        <v>43032.800456999998</v>
      </c>
      <c r="L36" s="40">
        <v>5432.2808809999997</v>
      </c>
      <c r="M36" s="40">
        <v>6061.7836020000004</v>
      </c>
      <c r="N36" s="40">
        <v>5698.1743669999996</v>
      </c>
      <c r="O36" s="40">
        <v>7324.6220990000002</v>
      </c>
      <c r="P36" s="40">
        <v>6410.6407419999996</v>
      </c>
      <c r="Q36" s="40">
        <v>7630.5147319999996</v>
      </c>
      <c r="R36" s="40">
        <v>9147.5687679999992</v>
      </c>
      <c r="S36" s="40">
        <v>7209.1085890000004</v>
      </c>
      <c r="T36" s="40">
        <v>8738.884779</v>
      </c>
      <c r="U36" s="40">
        <v>8749.9025579999998</v>
      </c>
      <c r="V36" s="8"/>
    </row>
    <row r="37" spans="1:26" ht="9" customHeight="1" x14ac:dyDescent="0.15">
      <c r="A37" s="39" t="s">
        <v>28</v>
      </c>
      <c r="B37" s="47">
        <v>21832.869191999998</v>
      </c>
      <c r="C37" s="47">
        <v>25011.854334</v>
      </c>
      <c r="D37" s="47">
        <v>29213.900275</v>
      </c>
      <c r="E37" s="47">
        <v>33325.926581</v>
      </c>
      <c r="F37" s="47">
        <v>39367.358370000002</v>
      </c>
      <c r="G37" s="47">
        <v>40126.596363999997</v>
      </c>
      <c r="H37" s="47">
        <v>36424.755645999998</v>
      </c>
      <c r="I37" s="48">
        <v>41416.355804999999</v>
      </c>
      <c r="J37" s="48">
        <v>44074.876515999997</v>
      </c>
      <c r="K37" s="48">
        <v>47400.348895000003</v>
      </c>
      <c r="L37" s="40">
        <v>5793.6705750000001</v>
      </c>
      <c r="M37" s="40">
        <v>6735.6022359999997</v>
      </c>
      <c r="N37" s="40">
        <v>7266.1498119999997</v>
      </c>
      <c r="O37" s="40">
        <v>8560.86319</v>
      </c>
      <c r="P37" s="40">
        <v>10217.139408999999</v>
      </c>
      <c r="Q37" s="40">
        <v>9968.6277919999993</v>
      </c>
      <c r="R37" s="40">
        <v>9123.0445110000001</v>
      </c>
      <c r="S37" s="40">
        <v>8332.6832319999994</v>
      </c>
      <c r="T37" s="40">
        <v>9170.2027610000005</v>
      </c>
      <c r="U37" s="40">
        <v>11903.978037999999</v>
      </c>
      <c r="V37" s="8"/>
    </row>
    <row r="38" spans="1:26" ht="9" customHeight="1" x14ac:dyDescent="0.15">
      <c r="A38" s="39" t="s">
        <v>29</v>
      </c>
      <c r="B38" s="47">
        <v>7689.036384</v>
      </c>
      <c r="C38" s="47">
        <v>8611.3223569999991</v>
      </c>
      <c r="D38" s="47">
        <v>10199.936315000001</v>
      </c>
      <c r="E38" s="47">
        <v>12435.05934</v>
      </c>
      <c r="F38" s="47">
        <v>12740.12816</v>
      </c>
      <c r="G38" s="47">
        <v>12999.406687000001</v>
      </c>
      <c r="H38" s="47">
        <v>14336.972718000001</v>
      </c>
      <c r="I38" s="48">
        <v>16971.504503</v>
      </c>
      <c r="J38" s="48">
        <v>17355.775226000002</v>
      </c>
      <c r="K38" s="48">
        <v>17515.999146999999</v>
      </c>
      <c r="L38" s="40">
        <v>1351.0615720000001</v>
      </c>
      <c r="M38" s="40">
        <v>1538.458762</v>
      </c>
      <c r="N38" s="40">
        <v>742.15073700000005</v>
      </c>
      <c r="O38" s="40">
        <v>1824.3997649999999</v>
      </c>
      <c r="P38" s="40">
        <v>2217.6402480000002</v>
      </c>
      <c r="Q38" s="40">
        <v>1829.5031369999999</v>
      </c>
      <c r="R38" s="40">
        <v>2598.5174040000002</v>
      </c>
      <c r="S38" s="40">
        <v>2414.9686280000001</v>
      </c>
      <c r="T38" s="40">
        <v>3064.575992</v>
      </c>
      <c r="U38" s="40">
        <v>3189.668302</v>
      </c>
      <c r="V38" s="8"/>
    </row>
    <row r="39" spans="1:26" ht="9" customHeight="1" x14ac:dyDescent="0.15">
      <c r="A39" s="39" t="s">
        <v>30</v>
      </c>
      <c r="B39" s="47">
        <v>45329.852088</v>
      </c>
      <c r="C39" s="47">
        <v>55045.847838000002</v>
      </c>
      <c r="D39" s="47">
        <v>59938.506637999999</v>
      </c>
      <c r="E39" s="47">
        <v>69711.697717999996</v>
      </c>
      <c r="F39" s="47">
        <v>77138.656069999997</v>
      </c>
      <c r="G39" s="47">
        <v>90163.603073999999</v>
      </c>
      <c r="H39" s="47">
        <v>83275.199999999997</v>
      </c>
      <c r="I39" s="48">
        <v>111497.713802</v>
      </c>
      <c r="J39" s="48">
        <v>102830.791847</v>
      </c>
      <c r="K39" s="48">
        <v>102679.922137</v>
      </c>
      <c r="L39" s="40">
        <v>9922.978932</v>
      </c>
      <c r="M39" s="40">
        <v>11751.096582</v>
      </c>
      <c r="N39" s="40">
        <v>12319.892542</v>
      </c>
      <c r="O39" s="40">
        <v>15988.876022</v>
      </c>
      <c r="P39" s="40">
        <v>18718.516490000002</v>
      </c>
      <c r="Q39" s="40">
        <v>17323.711035</v>
      </c>
      <c r="R39" s="40">
        <v>19300.108994999999</v>
      </c>
      <c r="S39" s="40">
        <v>20286.061023999999</v>
      </c>
      <c r="T39" s="40">
        <v>20718.801894</v>
      </c>
      <c r="U39" s="40">
        <v>23614.497837999999</v>
      </c>
      <c r="V39" s="8"/>
    </row>
    <row r="40" spans="1:26" ht="9" customHeight="1" x14ac:dyDescent="0.15">
      <c r="A40" s="39" t="s">
        <v>31</v>
      </c>
      <c r="B40" s="47">
        <v>12682.038001999999</v>
      </c>
      <c r="C40" s="47">
        <v>14900.217087000001</v>
      </c>
      <c r="D40" s="47">
        <v>14664.666766</v>
      </c>
      <c r="E40" s="47">
        <v>18296.918715</v>
      </c>
      <c r="F40" s="47">
        <v>21457.638734</v>
      </c>
      <c r="G40" s="47">
        <v>21768.189629</v>
      </c>
      <c r="H40" s="47">
        <v>24147.950162000001</v>
      </c>
      <c r="I40" s="48">
        <v>25494.831827000002</v>
      </c>
      <c r="J40" s="48">
        <v>30073.749969</v>
      </c>
      <c r="K40" s="48">
        <v>31356.817736000001</v>
      </c>
      <c r="L40" s="40">
        <v>2695.9297729999998</v>
      </c>
      <c r="M40" s="40">
        <v>3105.0423350000001</v>
      </c>
      <c r="N40" s="40">
        <v>3303.9147720000001</v>
      </c>
      <c r="O40" s="40">
        <v>4445.1086800000003</v>
      </c>
      <c r="P40" s="40">
        <v>4192.2011599999996</v>
      </c>
      <c r="Q40" s="40">
        <v>4313.8294619999997</v>
      </c>
      <c r="R40" s="40">
        <v>4886.4327219999996</v>
      </c>
      <c r="S40" s="40">
        <v>5078.0294009999998</v>
      </c>
      <c r="T40" s="40">
        <v>5762.6920110000001</v>
      </c>
      <c r="U40" s="40">
        <v>6832.3223379999999</v>
      </c>
      <c r="V40" s="8"/>
    </row>
    <row r="41" spans="1:26" ht="9" customHeight="1" x14ac:dyDescent="0.15">
      <c r="A41" s="39" t="s">
        <v>32</v>
      </c>
      <c r="B41" s="47">
        <v>11235.070530000001</v>
      </c>
      <c r="C41" s="47">
        <v>12511.339647000001</v>
      </c>
      <c r="D41" s="47">
        <v>15087.848975000001</v>
      </c>
      <c r="E41" s="47">
        <v>19510.599424</v>
      </c>
      <c r="F41" s="47">
        <v>20475.184467999999</v>
      </c>
      <c r="G41" s="47">
        <v>23538.033676999999</v>
      </c>
      <c r="H41" s="47">
        <v>25462.774497999999</v>
      </c>
      <c r="I41" s="48">
        <v>26826.368772000002</v>
      </c>
      <c r="J41" s="48">
        <v>25834.634935999999</v>
      </c>
      <c r="K41" s="48">
        <v>28653.961798</v>
      </c>
      <c r="L41" s="40">
        <v>2951.0263260000002</v>
      </c>
      <c r="M41" s="40">
        <v>3285.5093240000001</v>
      </c>
      <c r="N41" s="40">
        <v>3642.0492250000002</v>
      </c>
      <c r="O41" s="40">
        <v>4489.815654</v>
      </c>
      <c r="P41" s="40">
        <v>4957.3090590000002</v>
      </c>
      <c r="Q41" s="40">
        <v>4915.1057259999998</v>
      </c>
      <c r="R41" s="40">
        <v>5171.3707530000001</v>
      </c>
      <c r="S41" s="40">
        <v>5675.9861780000001</v>
      </c>
      <c r="T41" s="40">
        <v>5640.1832299999996</v>
      </c>
      <c r="U41" s="40">
        <v>1761.7601110000001</v>
      </c>
      <c r="V41" s="8"/>
    </row>
    <row r="42" spans="1:26" ht="3" customHeight="1" x14ac:dyDescent="0.15">
      <c r="A42" s="31" t="s">
        <v>35</v>
      </c>
      <c r="B42" s="22"/>
      <c r="C42" s="22"/>
      <c r="D42" s="22"/>
      <c r="E42" s="22"/>
      <c r="F42" s="22"/>
      <c r="G42" s="22"/>
      <c r="H42" s="22"/>
      <c r="I42" s="22"/>
      <c r="J42" s="22"/>
      <c r="K42" s="22"/>
      <c r="L42" s="22"/>
      <c r="M42" s="22"/>
      <c r="N42" s="22"/>
      <c r="O42" s="22"/>
      <c r="P42" s="22"/>
      <c r="Q42" s="22"/>
      <c r="R42" s="22"/>
      <c r="S42" s="22"/>
      <c r="T42" s="22"/>
      <c r="U42" s="22"/>
    </row>
    <row r="43" spans="1:26" ht="3" customHeight="1" x14ac:dyDescent="0.15">
      <c r="A43" s="9"/>
      <c r="B43" s="10"/>
      <c r="C43" s="10"/>
      <c r="D43" s="10"/>
      <c r="E43" s="10"/>
      <c r="F43" s="10"/>
      <c r="G43" s="10"/>
      <c r="H43" s="10"/>
      <c r="I43" s="10"/>
      <c r="J43" s="10"/>
      <c r="K43" s="10"/>
      <c r="L43" s="10"/>
      <c r="M43" s="10"/>
      <c r="N43" s="10"/>
      <c r="O43" s="10"/>
      <c r="P43" s="10"/>
      <c r="Q43" s="10"/>
      <c r="R43" s="10"/>
      <c r="S43" s="10"/>
      <c r="T43" s="10"/>
      <c r="U43" s="10"/>
    </row>
    <row r="44" spans="1:26" ht="8.25" customHeight="1" x14ac:dyDescent="0.2">
      <c r="A44" s="18" t="s">
        <v>85</v>
      </c>
      <c r="B44" s="10"/>
      <c r="C44" s="10"/>
      <c r="D44" s="10"/>
      <c r="E44" s="10"/>
      <c r="F44" s="10"/>
      <c r="G44" s="10"/>
      <c r="H44" s="10"/>
      <c r="I44" s="10"/>
      <c r="J44" s="10"/>
      <c r="K44" s="10"/>
      <c r="L44" s="10"/>
      <c r="M44" s="10"/>
      <c r="N44" s="10"/>
      <c r="O44" s="10"/>
      <c r="P44" s="10"/>
      <c r="Q44" s="10"/>
      <c r="R44" s="10"/>
      <c r="S44" s="10"/>
      <c r="T44" s="10"/>
      <c r="U44" s="10"/>
      <c r="X44" s="20"/>
      <c r="Y44" s="20"/>
      <c r="Z44" s="20"/>
    </row>
    <row r="45" spans="1:26" ht="8.25" customHeight="1" x14ac:dyDescent="0.2">
      <c r="A45" s="18" t="s">
        <v>89</v>
      </c>
      <c r="B45" s="23"/>
      <c r="C45" s="23"/>
      <c r="D45" s="23"/>
      <c r="E45" s="23"/>
      <c r="F45" s="23"/>
      <c r="G45" s="23"/>
      <c r="H45" s="23"/>
      <c r="I45" s="23"/>
      <c r="J45" s="23"/>
      <c r="K45" s="23"/>
      <c r="L45" s="23"/>
      <c r="M45" s="23"/>
      <c r="N45" s="23"/>
      <c r="O45" s="23"/>
      <c r="P45" s="23"/>
      <c r="Q45" s="23"/>
      <c r="R45" s="23"/>
      <c r="S45" s="23"/>
      <c r="T45" s="23"/>
      <c r="U45" s="23"/>
      <c r="V45" s="20"/>
      <c r="W45" s="20"/>
      <c r="X45" s="20"/>
      <c r="Y45" s="20"/>
      <c r="Z45" s="20"/>
    </row>
    <row r="46" spans="1:26" ht="8.25" customHeight="1" x14ac:dyDescent="0.2">
      <c r="A46" s="19" t="s">
        <v>90</v>
      </c>
      <c r="B46" s="23"/>
      <c r="C46" s="23"/>
      <c r="D46" s="23"/>
      <c r="E46" s="23"/>
      <c r="F46" s="23"/>
      <c r="G46" s="23"/>
      <c r="H46" s="23"/>
      <c r="I46" s="23"/>
      <c r="J46" s="23"/>
      <c r="K46" s="23"/>
      <c r="L46" s="23"/>
      <c r="M46" s="23"/>
      <c r="N46" s="23"/>
      <c r="O46" s="23"/>
      <c r="P46" s="23"/>
      <c r="Q46" s="23"/>
      <c r="R46" s="23"/>
      <c r="S46" s="23"/>
      <c r="T46" s="23"/>
      <c r="U46" s="23"/>
      <c r="V46" s="20"/>
      <c r="W46" s="20"/>
      <c r="X46" s="20"/>
      <c r="Y46" s="20"/>
      <c r="Z46" s="20"/>
    </row>
    <row r="47" spans="1:26" ht="8.25" customHeight="1" x14ac:dyDescent="0.2">
      <c r="A47" s="19" t="s">
        <v>91</v>
      </c>
      <c r="B47" s="23"/>
      <c r="C47" s="23"/>
      <c r="D47" s="23"/>
      <c r="E47" s="23"/>
      <c r="F47" s="23"/>
      <c r="G47" s="23"/>
      <c r="H47" s="23"/>
      <c r="I47" s="23"/>
      <c r="J47" s="23"/>
      <c r="K47" s="23"/>
      <c r="L47" s="23"/>
      <c r="M47" s="23"/>
      <c r="N47" s="23"/>
      <c r="O47" s="23"/>
      <c r="P47" s="23"/>
      <c r="Q47" s="23"/>
      <c r="R47" s="23"/>
      <c r="S47" s="23"/>
      <c r="T47" s="23"/>
      <c r="U47" s="23"/>
      <c r="V47" s="20"/>
      <c r="W47" s="20"/>
      <c r="X47" s="20"/>
      <c r="Y47" s="20"/>
      <c r="Z47" s="20"/>
    </row>
    <row r="48" spans="1:26" ht="8.25" customHeight="1" x14ac:dyDescent="0.2">
      <c r="A48" s="27" t="s">
        <v>37</v>
      </c>
      <c r="B48" s="23"/>
      <c r="C48" s="23"/>
      <c r="D48" s="23"/>
      <c r="E48" s="23"/>
      <c r="F48" s="23"/>
      <c r="G48" s="23"/>
      <c r="H48" s="23"/>
      <c r="I48" s="23"/>
      <c r="J48" s="23"/>
      <c r="K48" s="23"/>
      <c r="L48" s="28"/>
      <c r="M48" s="28"/>
      <c r="N48" s="10"/>
      <c r="O48" s="10"/>
      <c r="P48" s="71"/>
      <c r="Q48" s="71"/>
      <c r="R48" s="71"/>
      <c r="S48" s="71"/>
      <c r="T48" s="71"/>
      <c r="U48" s="72" t="s">
        <v>70</v>
      </c>
      <c r="V48" s="20"/>
      <c r="W48" s="20"/>
      <c r="X48" s="20"/>
      <c r="Y48" s="20"/>
      <c r="Z48" s="20"/>
    </row>
    <row r="49" spans="1:26" ht="8.25" customHeight="1" x14ac:dyDescent="0.2">
      <c r="B49" s="23"/>
      <c r="C49" s="23"/>
      <c r="D49" s="23"/>
      <c r="E49" s="23"/>
      <c r="F49" s="23"/>
      <c r="G49" s="23"/>
      <c r="H49" s="23"/>
      <c r="I49" s="23"/>
      <c r="J49" s="23"/>
      <c r="K49" s="23"/>
      <c r="L49" s="28"/>
      <c r="M49" s="28"/>
      <c r="N49" s="10"/>
      <c r="O49" s="10"/>
      <c r="P49" s="71"/>
      <c r="Q49" s="71"/>
      <c r="R49" s="71"/>
      <c r="S49" s="71"/>
      <c r="T49" s="71"/>
      <c r="U49" s="72" t="s">
        <v>71</v>
      </c>
      <c r="V49" s="20"/>
      <c r="W49" s="20"/>
      <c r="X49" s="20"/>
      <c r="Y49" s="20"/>
      <c r="Z49" s="20"/>
    </row>
    <row r="50" spans="1:26" x14ac:dyDescent="0.2">
      <c r="A50" s="20"/>
      <c r="B50" s="20"/>
      <c r="C50" s="20"/>
      <c r="D50" s="20"/>
      <c r="E50" s="20"/>
      <c r="F50" s="20"/>
      <c r="G50" s="20"/>
      <c r="H50" s="24"/>
      <c r="I50" s="27"/>
      <c r="J50" s="27"/>
      <c r="K50" s="20"/>
      <c r="L50" s="20"/>
      <c r="M50" s="20"/>
      <c r="N50" s="20"/>
      <c r="O50" s="20"/>
      <c r="P50" s="20"/>
      <c r="Q50" s="20"/>
      <c r="R50" s="24"/>
      <c r="S50" s="27"/>
      <c r="T50" s="27"/>
      <c r="U50" s="20"/>
      <c r="V50" s="20"/>
      <c r="W50" s="20"/>
      <c r="X50" s="27"/>
      <c r="Y50" s="27"/>
      <c r="Z50" s="27"/>
    </row>
    <row r="51" spans="1:26" x14ac:dyDescent="0.2">
      <c r="A51" s="27"/>
      <c r="B51" s="59"/>
      <c r="C51" s="59"/>
      <c r="D51" s="59"/>
      <c r="E51" s="59"/>
      <c r="F51" s="59"/>
      <c r="G51" s="59"/>
      <c r="H51" s="59"/>
      <c r="I51" s="59"/>
      <c r="J51" s="59"/>
      <c r="K51" s="59"/>
      <c r="L51" s="59"/>
      <c r="M51" s="59"/>
      <c r="N51" s="59"/>
      <c r="O51" s="59"/>
      <c r="P51" s="59"/>
      <c r="Q51" s="59"/>
      <c r="R51" s="59"/>
      <c r="S51" s="59"/>
      <c r="T51" s="59"/>
      <c r="U51" s="59"/>
      <c r="V51" s="27"/>
      <c r="W51" s="27"/>
      <c r="X51" s="27"/>
      <c r="Y51" s="27"/>
      <c r="Z51" s="27"/>
    </row>
    <row r="52" spans="1:26" x14ac:dyDescent="0.2">
      <c r="A52" s="27"/>
      <c r="B52" s="27"/>
      <c r="C52" s="27"/>
      <c r="D52" s="27"/>
      <c r="E52" s="27"/>
      <c r="F52" s="27"/>
      <c r="G52" s="27"/>
      <c r="H52" s="27"/>
      <c r="I52" s="27"/>
      <c r="J52" s="27"/>
      <c r="K52" s="27"/>
      <c r="L52" s="27"/>
      <c r="M52" s="27"/>
      <c r="N52" s="27"/>
      <c r="O52" s="27"/>
      <c r="P52" s="27"/>
      <c r="Q52" s="27"/>
      <c r="R52" s="27"/>
      <c r="S52" s="27"/>
      <c r="T52" s="27"/>
      <c r="U52" s="27"/>
      <c r="V52" s="27"/>
      <c r="W52" s="27"/>
    </row>
    <row r="57" spans="1:26" x14ac:dyDescent="0.2">
      <c r="A57" s="29"/>
      <c r="B57" s="30"/>
      <c r="C57" s="30"/>
      <c r="D57" s="30"/>
      <c r="E57" s="30"/>
      <c r="F57" s="30"/>
      <c r="G57" s="30"/>
      <c r="H57" s="30"/>
      <c r="I57" s="30"/>
      <c r="J57" s="30"/>
      <c r="K57" s="30"/>
      <c r="L57" s="30"/>
      <c r="M57" s="30"/>
      <c r="N57" s="30"/>
      <c r="O57" s="30"/>
      <c r="P57" s="30"/>
      <c r="Q57" s="30"/>
      <c r="R57" s="30"/>
      <c r="S57" s="30"/>
      <c r="T57" s="30"/>
      <c r="U57" s="30"/>
    </row>
    <row r="58" spans="1:26" x14ac:dyDescent="0.2">
      <c r="B58" s="30"/>
      <c r="C58" s="30"/>
      <c r="D58" s="30"/>
      <c r="E58" s="30"/>
      <c r="F58" s="30"/>
      <c r="G58" s="30"/>
      <c r="H58" s="30"/>
      <c r="I58" s="30"/>
      <c r="J58" s="30"/>
      <c r="K58" s="30"/>
      <c r="L58" s="30"/>
      <c r="M58" s="30"/>
      <c r="N58" s="30"/>
      <c r="O58" s="30"/>
      <c r="P58" s="30"/>
      <c r="Q58" s="30"/>
      <c r="R58" s="30"/>
      <c r="S58" s="30"/>
      <c r="T58" s="30"/>
      <c r="U58" s="30"/>
    </row>
  </sheetData>
  <mergeCells count="22">
    <mergeCell ref="T6:T7"/>
    <mergeCell ref="B4:K5"/>
    <mergeCell ref="L4:U5"/>
    <mergeCell ref="S6:S7"/>
    <mergeCell ref="Q6:Q7"/>
    <mergeCell ref="O6:O7"/>
    <mergeCell ref="F6:F7"/>
    <mergeCell ref="P6:P7"/>
    <mergeCell ref="I6:I7"/>
    <mergeCell ref="U6:U7"/>
    <mergeCell ref="G6:G7"/>
    <mergeCell ref="B6:B7"/>
    <mergeCell ref="E6:E7"/>
    <mergeCell ref="N6:N7"/>
    <mergeCell ref="C6:C7"/>
    <mergeCell ref="L6:L7"/>
    <mergeCell ref="R6:R7"/>
    <mergeCell ref="J6:J7"/>
    <mergeCell ref="D6:D7"/>
    <mergeCell ref="M6:M7"/>
    <mergeCell ref="K6:K7"/>
    <mergeCell ref="H6:H7"/>
  </mergeCells>
  <phoneticPr fontId="1" type="noConversion"/>
  <hyperlinks>
    <hyperlink ref="U49" r:id="rId1"/>
    <hyperlink ref="U48" r:id="rId2"/>
  </hyperlinks>
  <pageMargins left="0.78740157480314965" right="1.5748031496062993" top="0.98425196850393704" bottom="0.98425196850393704" header="0" footer="0"/>
  <pageSetup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8"/>
  <sheetViews>
    <sheetView workbookViewId="0">
      <selection activeCell="A185" sqref="A185"/>
    </sheetView>
  </sheetViews>
  <sheetFormatPr baseColWidth="10" defaultRowHeight="12.75" x14ac:dyDescent="0.2"/>
  <cols>
    <col min="2" max="2" width="22" customWidth="1"/>
    <col min="3" max="3" width="16.42578125" bestFit="1" customWidth="1"/>
    <col min="4" max="4" width="14.85546875" bestFit="1" customWidth="1"/>
    <col min="5" max="6" width="14.7109375" bestFit="1" customWidth="1"/>
    <col min="7" max="13" width="16.42578125" bestFit="1" customWidth="1"/>
  </cols>
  <sheetData>
    <row r="1" spans="1:13" x14ac:dyDescent="0.2">
      <c r="A1" s="68" t="s">
        <v>75</v>
      </c>
      <c r="B1" s="69"/>
      <c r="C1" s="69"/>
      <c r="D1" s="1">
        <v>2005</v>
      </c>
      <c r="E1" s="1">
        <v>2006</v>
      </c>
      <c r="F1" s="1">
        <v>2007</v>
      </c>
      <c r="G1" s="1">
        <v>2008</v>
      </c>
      <c r="H1" s="1">
        <v>2009</v>
      </c>
      <c r="I1" s="1">
        <v>2010</v>
      </c>
      <c r="J1" s="1">
        <v>2011</v>
      </c>
      <c r="K1" s="1">
        <v>2012</v>
      </c>
      <c r="L1" s="1">
        <v>2013</v>
      </c>
      <c r="M1" s="1">
        <v>2014</v>
      </c>
    </row>
    <row r="2" spans="1:13" x14ac:dyDescent="0.2">
      <c r="A2" s="1"/>
      <c r="B2" s="1" t="s">
        <v>0</v>
      </c>
      <c r="C2" s="1" t="s">
        <v>0</v>
      </c>
      <c r="D2" s="2">
        <v>777138760491</v>
      </c>
      <c r="E2" s="2">
        <v>899927558888</v>
      </c>
      <c r="F2" s="2">
        <v>995299266482</v>
      </c>
      <c r="G2" s="2">
        <v>1173609549400</v>
      </c>
      <c r="H2" s="2">
        <v>1270025432466</v>
      </c>
      <c r="I2" s="2">
        <v>1366158078271</v>
      </c>
      <c r="J2" s="2">
        <v>1514906991903</v>
      </c>
      <c r="K2" s="2">
        <v>1581504667796</v>
      </c>
      <c r="L2" s="2">
        <v>1740854487501</v>
      </c>
      <c r="M2" s="2">
        <v>1878877570360</v>
      </c>
    </row>
    <row r="3" spans="1:13" ht="15" customHeight="1" x14ac:dyDescent="0.2">
      <c r="A3" s="1" t="str">
        <f>CONCATENATE(0,1)</f>
        <v>01</v>
      </c>
      <c r="B3" s="1" t="s">
        <v>38</v>
      </c>
      <c r="C3" s="1" t="s">
        <v>0</v>
      </c>
      <c r="D3" s="2">
        <v>8403080000</v>
      </c>
      <c r="E3" s="2">
        <v>9896909000</v>
      </c>
      <c r="F3" s="2">
        <v>11848058487</v>
      </c>
      <c r="G3" s="2">
        <v>12965369000</v>
      </c>
      <c r="H3" s="2">
        <v>13861956041</v>
      </c>
      <c r="I3" s="2">
        <v>13440704501</v>
      </c>
      <c r="J3" s="2">
        <v>16447824000</v>
      </c>
      <c r="K3" s="2">
        <v>18177450000</v>
      </c>
      <c r="L3" s="2">
        <v>19791612196</v>
      </c>
      <c r="M3" s="2">
        <v>21075072001</v>
      </c>
    </row>
    <row r="4" spans="1:13" ht="15" customHeight="1" x14ac:dyDescent="0.2">
      <c r="A4" s="1" t="str">
        <f>CONCATENATE(0,2)</f>
        <v>02</v>
      </c>
      <c r="B4" s="1" t="s">
        <v>39</v>
      </c>
      <c r="C4" s="1" t="s">
        <v>0</v>
      </c>
      <c r="D4" s="2">
        <v>20764119385</v>
      </c>
      <c r="E4" s="2">
        <v>23322359783</v>
      </c>
      <c r="F4" s="2">
        <v>24804389362</v>
      </c>
      <c r="G4" s="2">
        <v>27159227001</v>
      </c>
      <c r="H4" s="2">
        <v>28515510308</v>
      </c>
      <c r="I4" s="2">
        <v>31857992165</v>
      </c>
      <c r="J4" s="2">
        <v>33789101182</v>
      </c>
      <c r="K4" s="2">
        <v>36767964594</v>
      </c>
      <c r="L4" s="2">
        <v>39263597831</v>
      </c>
      <c r="M4" s="2">
        <v>41387804697</v>
      </c>
    </row>
    <row r="5" spans="1:13" ht="15" customHeight="1" x14ac:dyDescent="0.2">
      <c r="A5" s="1" t="str">
        <f>CONCATENATE(0,3)</f>
        <v>03</v>
      </c>
      <c r="B5" s="1" t="s">
        <v>40</v>
      </c>
      <c r="C5" s="1" t="s">
        <v>0</v>
      </c>
      <c r="D5" s="2">
        <v>5867504916</v>
      </c>
      <c r="E5" s="2">
        <v>6855496609</v>
      </c>
      <c r="F5" s="2">
        <v>8409327872</v>
      </c>
      <c r="G5" s="2">
        <v>8741557246</v>
      </c>
      <c r="H5" s="2">
        <v>9869553107</v>
      </c>
      <c r="I5" s="2">
        <v>9556311504</v>
      </c>
      <c r="J5" s="2">
        <v>11014313983</v>
      </c>
      <c r="K5" s="2">
        <v>11877937090</v>
      </c>
      <c r="L5" s="2">
        <v>12866432595</v>
      </c>
      <c r="M5" s="2">
        <v>13161402660</v>
      </c>
    </row>
    <row r="6" spans="1:13" ht="15" customHeight="1" x14ac:dyDescent="0.2">
      <c r="A6" s="1" t="str">
        <f>CONCATENATE(0,4)</f>
        <v>04</v>
      </c>
      <c r="B6" s="1" t="s">
        <v>41</v>
      </c>
      <c r="C6" s="1" t="s">
        <v>0</v>
      </c>
      <c r="D6" s="2">
        <v>10185832987</v>
      </c>
      <c r="E6" s="2">
        <v>11360811000</v>
      </c>
      <c r="F6" s="2">
        <v>12468049173</v>
      </c>
      <c r="G6" s="2">
        <v>16356690698</v>
      </c>
      <c r="H6" s="2">
        <v>13498377000</v>
      </c>
      <c r="I6" s="2">
        <v>14829577981</v>
      </c>
      <c r="J6" s="2">
        <v>16497592000</v>
      </c>
      <c r="K6" s="2">
        <v>18904627000</v>
      </c>
      <c r="L6" s="2">
        <v>19433933000</v>
      </c>
      <c r="M6" s="2">
        <v>21462902129</v>
      </c>
    </row>
    <row r="7" spans="1:13" ht="15" customHeight="1" x14ac:dyDescent="0.2">
      <c r="A7" s="1" t="str">
        <f>CONCATENATE(0,5)</f>
        <v>05</v>
      </c>
      <c r="B7" s="1" t="s">
        <v>42</v>
      </c>
      <c r="C7" s="1" t="s">
        <v>0</v>
      </c>
      <c r="D7" s="2">
        <v>19858664971</v>
      </c>
      <c r="E7" s="2">
        <v>21675662106</v>
      </c>
      <c r="F7" s="2">
        <v>25772643000</v>
      </c>
      <c r="G7" s="2">
        <v>31409155000</v>
      </c>
      <c r="H7" s="2">
        <v>33709294484</v>
      </c>
      <c r="I7" s="2">
        <v>50238350655</v>
      </c>
      <c r="J7" s="2">
        <v>65497988578</v>
      </c>
      <c r="K7" s="2">
        <v>34958497022</v>
      </c>
      <c r="L7" s="2">
        <v>38614795560</v>
      </c>
      <c r="M7" s="2">
        <v>42345106383</v>
      </c>
    </row>
    <row r="8" spans="1:13" ht="15" customHeight="1" x14ac:dyDescent="0.2">
      <c r="A8" s="1" t="str">
        <f>CONCATENATE(0,6)</f>
        <v>06</v>
      </c>
      <c r="B8" s="1" t="s">
        <v>43</v>
      </c>
      <c r="C8" s="1" t="s">
        <v>0</v>
      </c>
      <c r="D8" s="2">
        <v>5746143264</v>
      </c>
      <c r="E8" s="2">
        <v>6552352954</v>
      </c>
      <c r="F8" s="2">
        <v>7106876791</v>
      </c>
      <c r="G8" s="2">
        <v>8769197821</v>
      </c>
      <c r="H8" s="2">
        <v>8207292897</v>
      </c>
      <c r="I8" s="2">
        <v>8826824053</v>
      </c>
      <c r="J8" s="2">
        <v>11951209480</v>
      </c>
      <c r="K8" s="2">
        <v>12176319343</v>
      </c>
      <c r="L8" s="2">
        <v>12480212598</v>
      </c>
      <c r="M8" s="2">
        <v>13954535087</v>
      </c>
    </row>
    <row r="9" spans="1:13" ht="15" customHeight="1" x14ac:dyDescent="0.2">
      <c r="A9" s="1" t="str">
        <f>CONCATENATE(0,7)</f>
        <v>07</v>
      </c>
      <c r="B9" s="1" t="s">
        <v>44</v>
      </c>
      <c r="C9" s="1" t="s">
        <v>0</v>
      </c>
      <c r="D9" s="2">
        <v>34423615944</v>
      </c>
      <c r="E9" s="2">
        <v>37578466203</v>
      </c>
      <c r="F9" s="2">
        <v>44508542729</v>
      </c>
      <c r="G9" s="2">
        <v>49744793942</v>
      </c>
      <c r="H9" s="2">
        <v>54417576767</v>
      </c>
      <c r="I9" s="2">
        <v>57417860265</v>
      </c>
      <c r="J9" s="2">
        <v>69552471862</v>
      </c>
      <c r="K9" s="2">
        <v>70463278738</v>
      </c>
      <c r="L9" s="2">
        <v>79121120996</v>
      </c>
      <c r="M9" s="2">
        <v>97113434643</v>
      </c>
    </row>
    <row r="10" spans="1:13" ht="15" customHeight="1" x14ac:dyDescent="0.2">
      <c r="A10" s="1" t="str">
        <f>CONCATENATE(0,8)</f>
        <v>08</v>
      </c>
      <c r="B10" s="1" t="s">
        <v>45</v>
      </c>
      <c r="C10" s="1" t="s">
        <v>0</v>
      </c>
      <c r="D10" s="2">
        <v>26563227345</v>
      </c>
      <c r="E10" s="2">
        <v>29878365607</v>
      </c>
      <c r="F10" s="2">
        <v>30174960811</v>
      </c>
      <c r="G10" s="2">
        <v>35244217296</v>
      </c>
      <c r="H10" s="2">
        <v>39692352854</v>
      </c>
      <c r="I10" s="2">
        <v>40480059519</v>
      </c>
      <c r="J10" s="2">
        <v>44898928833</v>
      </c>
      <c r="K10" s="2">
        <v>51822018424</v>
      </c>
      <c r="L10" s="2">
        <v>67064484006</v>
      </c>
      <c r="M10" s="2">
        <v>63215027318</v>
      </c>
    </row>
    <row r="11" spans="1:13" ht="15" customHeight="1" x14ac:dyDescent="0.2">
      <c r="A11" s="1"/>
      <c r="B11" s="44" t="s">
        <v>73</v>
      </c>
      <c r="C11" s="1" t="s">
        <v>0</v>
      </c>
      <c r="D11" s="2">
        <v>79623633100</v>
      </c>
      <c r="E11" s="2">
        <v>94753262200</v>
      </c>
      <c r="F11" s="2">
        <v>101176819500</v>
      </c>
      <c r="G11" s="2">
        <v>116511030187</v>
      </c>
      <c r="H11" s="2">
        <v>119644492400</v>
      </c>
      <c r="I11" s="2">
        <v>130541396200</v>
      </c>
      <c r="J11" s="2">
        <v>140452469900</v>
      </c>
      <c r="K11" s="2">
        <v>146005120000</v>
      </c>
      <c r="L11" s="2">
        <v>157266571400</v>
      </c>
      <c r="M11" s="2">
        <v>178005750800</v>
      </c>
    </row>
    <row r="12" spans="1:13" ht="15" customHeight="1" x14ac:dyDescent="0.2">
      <c r="A12" s="1" t="str">
        <f>CONCATENATE(10, )</f>
        <v>10</v>
      </c>
      <c r="B12" s="1" t="s">
        <v>46</v>
      </c>
      <c r="C12" s="1" t="s">
        <v>0</v>
      </c>
      <c r="D12" s="2">
        <v>11705771134</v>
      </c>
      <c r="E12" s="2">
        <v>13186062132</v>
      </c>
      <c r="F12" s="2">
        <v>15045134979</v>
      </c>
      <c r="G12" s="2">
        <v>17558079307</v>
      </c>
      <c r="H12" s="2">
        <v>21901043008</v>
      </c>
      <c r="I12" s="2">
        <v>20196348387</v>
      </c>
      <c r="J12" s="2">
        <v>22398797868</v>
      </c>
      <c r="K12" s="2">
        <v>22899907087</v>
      </c>
      <c r="L12" s="2">
        <v>26207301489</v>
      </c>
      <c r="M12" s="2">
        <v>29713311561</v>
      </c>
    </row>
    <row r="13" spans="1:13" ht="15" customHeight="1" x14ac:dyDescent="0.2">
      <c r="A13" s="1" t="str">
        <f>CONCATENATE(11, )</f>
        <v>11</v>
      </c>
      <c r="B13" s="1" t="s">
        <v>47</v>
      </c>
      <c r="C13" s="1" t="s">
        <v>0</v>
      </c>
      <c r="D13" s="2">
        <v>28192351756</v>
      </c>
      <c r="E13" s="2">
        <v>30850496023</v>
      </c>
      <c r="F13" s="2">
        <v>32565800749</v>
      </c>
      <c r="G13" s="2">
        <v>47314451791</v>
      </c>
      <c r="H13" s="2">
        <v>48005695903</v>
      </c>
      <c r="I13" s="2">
        <v>48464596474</v>
      </c>
      <c r="J13" s="2">
        <v>54474415702</v>
      </c>
      <c r="K13" s="2">
        <v>56297359137</v>
      </c>
      <c r="L13" s="2">
        <v>66246880584</v>
      </c>
      <c r="M13" s="2">
        <v>75143014086</v>
      </c>
    </row>
    <row r="14" spans="1:13" ht="15" customHeight="1" x14ac:dyDescent="0.2">
      <c r="A14" s="1" t="str">
        <f>CONCATENATE(12, )</f>
        <v>12</v>
      </c>
      <c r="B14" s="1" t="s">
        <v>48</v>
      </c>
      <c r="C14" s="1" t="s">
        <v>0</v>
      </c>
      <c r="D14" s="2">
        <v>23672864394</v>
      </c>
      <c r="E14" s="2">
        <v>28539104500</v>
      </c>
      <c r="F14" s="2">
        <v>28601319248</v>
      </c>
      <c r="G14" s="2">
        <v>34750783700</v>
      </c>
      <c r="H14" s="2">
        <v>36125526780</v>
      </c>
      <c r="I14" s="2">
        <v>39798484300</v>
      </c>
      <c r="J14" s="2">
        <v>43811817200</v>
      </c>
      <c r="K14" s="2">
        <v>48498804222</v>
      </c>
      <c r="L14" s="2">
        <v>50640187000</v>
      </c>
      <c r="M14" s="2">
        <v>57354715490</v>
      </c>
    </row>
    <row r="15" spans="1:13" ht="15" customHeight="1" x14ac:dyDescent="0.2">
      <c r="A15" s="1" t="str">
        <f>CONCATENATE(13, )</f>
        <v>13</v>
      </c>
      <c r="B15" s="1" t="s">
        <v>49</v>
      </c>
      <c r="C15" s="1" t="s">
        <v>0</v>
      </c>
      <c r="D15" s="2">
        <v>17805678123</v>
      </c>
      <c r="E15" s="2">
        <v>18725082273</v>
      </c>
      <c r="F15" s="2">
        <v>23673977007</v>
      </c>
      <c r="G15" s="2">
        <v>25543129995</v>
      </c>
      <c r="H15" s="2">
        <v>27569795638</v>
      </c>
      <c r="I15" s="2">
        <v>27396671007</v>
      </c>
      <c r="J15" s="2">
        <v>31852947441</v>
      </c>
      <c r="K15" s="2">
        <v>37656243100</v>
      </c>
      <c r="L15" s="2">
        <v>39440449579</v>
      </c>
      <c r="M15" s="2">
        <v>39590016258</v>
      </c>
    </row>
    <row r="16" spans="1:13" ht="15" customHeight="1" x14ac:dyDescent="0.2">
      <c r="A16" s="1" t="str">
        <f>CONCATENATE(14, )</f>
        <v>14</v>
      </c>
      <c r="B16" s="1" t="s">
        <v>50</v>
      </c>
      <c r="C16" s="1" t="s">
        <v>0</v>
      </c>
      <c r="D16" s="2">
        <v>44201308898</v>
      </c>
      <c r="E16" s="2">
        <v>50960153065</v>
      </c>
      <c r="F16" s="2">
        <v>54412623184</v>
      </c>
      <c r="G16" s="2">
        <v>64754488593</v>
      </c>
      <c r="H16" s="2">
        <v>74232302783</v>
      </c>
      <c r="I16" s="2">
        <v>73161157495</v>
      </c>
      <c r="J16" s="2">
        <v>78279855165</v>
      </c>
      <c r="K16" s="2">
        <v>82381269116</v>
      </c>
      <c r="L16" s="2">
        <v>89751186159</v>
      </c>
      <c r="M16" s="2">
        <v>90391564937</v>
      </c>
    </row>
    <row r="17" spans="1:13" ht="15" customHeight="1" x14ac:dyDescent="0.2">
      <c r="A17" s="1" t="str">
        <f>CONCATENATE(15, )</f>
        <v>15</v>
      </c>
      <c r="B17" s="1" t="s">
        <v>51</v>
      </c>
      <c r="C17" s="1" t="s">
        <v>0</v>
      </c>
      <c r="D17" s="2">
        <v>88875741600</v>
      </c>
      <c r="E17" s="2">
        <v>104683299800</v>
      </c>
      <c r="F17" s="2">
        <v>116530235400</v>
      </c>
      <c r="G17" s="2">
        <v>147992564200</v>
      </c>
      <c r="H17" s="2">
        <v>152712865700</v>
      </c>
      <c r="I17" s="2">
        <v>171651094800</v>
      </c>
      <c r="J17" s="2">
        <v>184527925800</v>
      </c>
      <c r="K17" s="2">
        <v>200597518800</v>
      </c>
      <c r="L17" s="2">
        <v>219586339300</v>
      </c>
      <c r="M17" s="2">
        <v>258704204900</v>
      </c>
    </row>
    <row r="18" spans="1:13" ht="15" customHeight="1" x14ac:dyDescent="0.2">
      <c r="A18" s="1" t="str">
        <f>CONCATENATE(16, )</f>
        <v>16</v>
      </c>
      <c r="B18" s="1" t="s">
        <v>52</v>
      </c>
      <c r="C18" s="1" t="s">
        <v>0</v>
      </c>
      <c r="D18" s="2">
        <v>27408719938</v>
      </c>
      <c r="E18" s="2">
        <v>30285055153</v>
      </c>
      <c r="F18" s="2">
        <v>36700349833</v>
      </c>
      <c r="G18" s="2">
        <v>40218079098</v>
      </c>
      <c r="H18" s="2">
        <v>44224259188</v>
      </c>
      <c r="I18" s="2">
        <v>48321358300</v>
      </c>
      <c r="J18" s="2">
        <v>53751245849</v>
      </c>
      <c r="K18" s="2">
        <v>52758184477</v>
      </c>
      <c r="L18" s="2">
        <v>58040153557</v>
      </c>
      <c r="M18" s="2">
        <v>61732510923</v>
      </c>
    </row>
    <row r="19" spans="1:13" ht="15" customHeight="1" x14ac:dyDescent="0.2">
      <c r="A19" s="1" t="str">
        <f>CONCATENATE(17, )</f>
        <v>17</v>
      </c>
      <c r="B19" s="1" t="s">
        <v>53</v>
      </c>
      <c r="C19" s="1" t="s">
        <v>0</v>
      </c>
      <c r="D19" s="2">
        <v>11723698417</v>
      </c>
      <c r="E19" s="2">
        <v>13323124000</v>
      </c>
      <c r="F19" s="2">
        <v>14272105000</v>
      </c>
      <c r="G19" s="2">
        <v>16637536000</v>
      </c>
      <c r="H19" s="2">
        <v>18775733000</v>
      </c>
      <c r="I19" s="2">
        <v>19543848000</v>
      </c>
      <c r="J19" s="2">
        <v>23701328000</v>
      </c>
      <c r="K19" s="2">
        <v>20842342000</v>
      </c>
      <c r="L19" s="2">
        <v>24395158681</v>
      </c>
      <c r="M19" s="2">
        <v>26190832000</v>
      </c>
    </row>
    <row r="20" spans="1:13" ht="15" customHeight="1" x14ac:dyDescent="0.2">
      <c r="A20" s="1" t="str">
        <f>CONCATENATE(18, )</f>
        <v>18</v>
      </c>
      <c r="B20" s="1" t="s">
        <v>54</v>
      </c>
      <c r="C20" s="1" t="s">
        <v>0</v>
      </c>
      <c r="D20" s="2">
        <v>8920426058</v>
      </c>
      <c r="E20" s="2">
        <v>10256983070</v>
      </c>
      <c r="F20" s="2">
        <v>11280655464</v>
      </c>
      <c r="G20" s="2">
        <v>13737968108</v>
      </c>
      <c r="H20" s="2">
        <v>14845244193</v>
      </c>
      <c r="I20" s="2">
        <v>15996551569</v>
      </c>
      <c r="J20" s="2">
        <v>17627753637</v>
      </c>
      <c r="K20" s="2">
        <v>20948904456</v>
      </c>
      <c r="L20" s="2">
        <v>19006757092</v>
      </c>
      <c r="M20" s="2">
        <v>23145755415</v>
      </c>
    </row>
    <row r="21" spans="1:13" ht="15" customHeight="1" x14ac:dyDescent="0.2">
      <c r="A21" s="1" t="str">
        <f>CONCATENATE(19, )</f>
        <v>19</v>
      </c>
      <c r="B21" s="1" t="s">
        <v>55</v>
      </c>
      <c r="C21" s="1" t="s">
        <v>0</v>
      </c>
      <c r="D21" s="2">
        <v>34392514306</v>
      </c>
      <c r="E21" s="2">
        <v>39742974000</v>
      </c>
      <c r="F21" s="2">
        <v>41356663000</v>
      </c>
      <c r="G21" s="2">
        <v>47879016000</v>
      </c>
      <c r="H21" s="2">
        <v>53271462000</v>
      </c>
      <c r="I21" s="2">
        <v>59343348959</v>
      </c>
      <c r="J21" s="2">
        <v>71685109267</v>
      </c>
      <c r="K21" s="2">
        <v>79861135262</v>
      </c>
      <c r="L21" s="2">
        <v>107864952820</v>
      </c>
      <c r="M21" s="2">
        <v>87002774629</v>
      </c>
    </row>
    <row r="22" spans="1:13" ht="15" customHeight="1" x14ac:dyDescent="0.2">
      <c r="A22" s="1" t="str">
        <f>CONCATENATE(20, )</f>
        <v>20</v>
      </c>
      <c r="B22" s="1" t="s">
        <v>56</v>
      </c>
      <c r="C22" s="1" t="s">
        <v>0</v>
      </c>
      <c r="D22" s="2">
        <v>25974172000</v>
      </c>
      <c r="E22" s="2">
        <v>32309304000</v>
      </c>
      <c r="F22" s="2">
        <v>38950107000</v>
      </c>
      <c r="G22" s="2">
        <v>44092268000</v>
      </c>
      <c r="H22" s="2">
        <v>51602401000</v>
      </c>
      <c r="I22" s="2">
        <v>51711486000</v>
      </c>
      <c r="J22" s="2">
        <v>55909703000</v>
      </c>
      <c r="K22" s="2">
        <v>57288048000</v>
      </c>
      <c r="L22" s="2">
        <v>60063522940</v>
      </c>
      <c r="M22" s="2">
        <v>66823344327</v>
      </c>
    </row>
    <row r="23" spans="1:13" ht="15" customHeight="1" x14ac:dyDescent="0.2">
      <c r="A23" s="1" t="str">
        <f>CONCATENATE(21, )</f>
        <v>21</v>
      </c>
      <c r="B23" s="1" t="s">
        <v>57</v>
      </c>
      <c r="C23" s="1" t="s">
        <v>0</v>
      </c>
      <c r="D23" s="2">
        <v>31531916200</v>
      </c>
      <c r="E23" s="2">
        <v>35634207963</v>
      </c>
      <c r="F23" s="2">
        <v>44686715431</v>
      </c>
      <c r="G23" s="2">
        <v>47485060400</v>
      </c>
      <c r="H23" s="2">
        <v>51084726800</v>
      </c>
      <c r="I23" s="2">
        <v>54491394200</v>
      </c>
      <c r="J23" s="2">
        <v>60603610610</v>
      </c>
      <c r="K23" s="2">
        <v>65262591300</v>
      </c>
      <c r="L23" s="2">
        <v>76469525179</v>
      </c>
      <c r="M23" s="2">
        <v>86757472083</v>
      </c>
    </row>
    <row r="24" spans="1:13" ht="15" customHeight="1" x14ac:dyDescent="0.2">
      <c r="A24" s="1" t="str">
        <f>CONCATENATE(22, )</f>
        <v>22</v>
      </c>
      <c r="B24" s="1" t="s">
        <v>58</v>
      </c>
      <c r="C24" s="1" t="s">
        <v>0</v>
      </c>
      <c r="D24" s="2">
        <v>12397850665</v>
      </c>
      <c r="E24" s="2">
        <v>13835382828</v>
      </c>
      <c r="F24" s="2">
        <v>15082539014</v>
      </c>
      <c r="G24" s="2">
        <v>18616891000</v>
      </c>
      <c r="H24" s="2">
        <v>19909497554</v>
      </c>
      <c r="I24" s="2">
        <v>20840840995</v>
      </c>
      <c r="J24" s="2">
        <v>23029159646</v>
      </c>
      <c r="K24" s="2">
        <v>23209493330</v>
      </c>
      <c r="L24" s="2">
        <v>25925432464</v>
      </c>
      <c r="M24" s="2">
        <v>28685924884</v>
      </c>
    </row>
    <row r="25" spans="1:13" ht="15" customHeight="1" x14ac:dyDescent="0.2">
      <c r="A25" s="1" t="str">
        <f>CONCATENATE(23, )</f>
        <v>23</v>
      </c>
      <c r="B25" s="1" t="s">
        <v>59</v>
      </c>
      <c r="C25" s="1" t="s">
        <v>0</v>
      </c>
      <c r="D25" s="2">
        <v>10175788000</v>
      </c>
      <c r="E25" s="2">
        <v>11821394000</v>
      </c>
      <c r="F25" s="2">
        <v>14736039000</v>
      </c>
      <c r="G25" s="2">
        <v>19146021000</v>
      </c>
      <c r="H25" s="2">
        <v>20433430000</v>
      </c>
      <c r="I25" s="2">
        <v>23018067844</v>
      </c>
      <c r="J25" s="2">
        <v>29908394067</v>
      </c>
      <c r="K25" s="2">
        <v>24731205463</v>
      </c>
      <c r="L25" s="2">
        <v>28627029521</v>
      </c>
      <c r="M25" s="2">
        <v>29020060884</v>
      </c>
    </row>
    <row r="26" spans="1:13" ht="15" customHeight="1" x14ac:dyDescent="0.2">
      <c r="A26" s="1" t="str">
        <f>CONCATENATE(24, )</f>
        <v>24</v>
      </c>
      <c r="B26" s="1" t="s">
        <v>60</v>
      </c>
      <c r="C26" s="1" t="s">
        <v>0</v>
      </c>
      <c r="D26" s="2">
        <v>18318339042</v>
      </c>
      <c r="E26" s="2">
        <v>21051438039</v>
      </c>
      <c r="F26" s="2">
        <v>21970669038</v>
      </c>
      <c r="G26" s="2">
        <v>24797190000</v>
      </c>
      <c r="H26" s="2">
        <v>26790529000</v>
      </c>
      <c r="I26" s="2">
        <v>27761178000</v>
      </c>
      <c r="J26" s="2">
        <v>30411734000</v>
      </c>
      <c r="K26" s="2">
        <v>32585280000</v>
      </c>
      <c r="L26" s="2">
        <v>34743295000</v>
      </c>
      <c r="M26" s="2">
        <v>37753501344</v>
      </c>
    </row>
    <row r="27" spans="1:13" ht="15" customHeight="1" x14ac:dyDescent="0.2">
      <c r="A27" s="1" t="str">
        <f>CONCATENATE(25, )</f>
        <v>25</v>
      </c>
      <c r="B27" s="1" t="s">
        <v>61</v>
      </c>
      <c r="C27" s="1" t="s">
        <v>0</v>
      </c>
      <c r="D27" s="2">
        <v>18248970200</v>
      </c>
      <c r="E27" s="2">
        <v>23062704350</v>
      </c>
      <c r="F27" s="2">
        <v>23594998601</v>
      </c>
      <c r="G27" s="2">
        <v>27965443324</v>
      </c>
      <c r="H27" s="2">
        <v>31311244006</v>
      </c>
      <c r="I27" s="2">
        <v>32447179760</v>
      </c>
      <c r="J27" s="2">
        <v>34699337023</v>
      </c>
      <c r="K27" s="2">
        <v>39077641042</v>
      </c>
      <c r="L27" s="2">
        <v>42808458565</v>
      </c>
      <c r="M27" s="2">
        <v>46202361658</v>
      </c>
    </row>
    <row r="28" spans="1:13" ht="15" customHeight="1" x14ac:dyDescent="0.2">
      <c r="A28" s="1" t="str">
        <f>CONCATENATE(26, )</f>
        <v>26</v>
      </c>
      <c r="B28" s="1" t="s">
        <v>62</v>
      </c>
      <c r="C28" s="1" t="s">
        <v>0</v>
      </c>
      <c r="D28" s="2">
        <v>21530162100</v>
      </c>
      <c r="E28" s="2">
        <v>26512943312</v>
      </c>
      <c r="F28" s="2">
        <v>26037409267</v>
      </c>
      <c r="G28" s="2">
        <v>31990677154</v>
      </c>
      <c r="H28" s="2">
        <v>38099931942</v>
      </c>
      <c r="I28" s="2">
        <v>38992613810</v>
      </c>
      <c r="J28" s="2">
        <v>46017766447</v>
      </c>
      <c r="K28" s="2">
        <v>43592775996</v>
      </c>
      <c r="L28" s="2">
        <v>51677125691</v>
      </c>
      <c r="M28" s="2">
        <v>60417518876</v>
      </c>
    </row>
    <row r="29" spans="1:13" ht="15" customHeight="1" x14ac:dyDescent="0.2">
      <c r="A29" s="1" t="str">
        <f>CONCATENATE(27, )</f>
        <v>27</v>
      </c>
      <c r="B29" s="1" t="s">
        <v>63</v>
      </c>
      <c r="C29" s="1" t="s">
        <v>0</v>
      </c>
      <c r="D29" s="2">
        <v>28067874419</v>
      </c>
      <c r="E29" s="2">
        <v>31056224724</v>
      </c>
      <c r="F29" s="2">
        <v>31400856870</v>
      </c>
      <c r="G29" s="2">
        <v>37437758599</v>
      </c>
      <c r="H29" s="2">
        <v>35970373310</v>
      </c>
      <c r="I29" s="2">
        <v>35072192520</v>
      </c>
      <c r="J29" s="2">
        <v>38841502174</v>
      </c>
      <c r="K29" s="2">
        <v>44189898217</v>
      </c>
      <c r="L29" s="2">
        <v>42092081181</v>
      </c>
      <c r="M29" s="2">
        <v>43930066445</v>
      </c>
    </row>
    <row r="30" spans="1:13" ht="15" customHeight="1" x14ac:dyDescent="0.2">
      <c r="A30" s="1" t="str">
        <f>CONCATENATE(28, )</f>
        <v>28</v>
      </c>
      <c r="B30" s="1" t="s">
        <v>64</v>
      </c>
      <c r="C30" s="1" t="s">
        <v>0</v>
      </c>
      <c r="D30" s="2">
        <v>22975665000</v>
      </c>
      <c r="E30" s="2">
        <v>28161457416</v>
      </c>
      <c r="F30" s="2">
        <v>35043128275</v>
      </c>
      <c r="G30" s="2">
        <v>33523224870</v>
      </c>
      <c r="H30" s="2">
        <v>41913124603</v>
      </c>
      <c r="I30" s="2">
        <v>40126596364</v>
      </c>
      <c r="J30" s="2">
        <v>39525939136</v>
      </c>
      <c r="K30" s="2">
        <v>41416355805</v>
      </c>
      <c r="L30" s="2">
        <v>44350144115</v>
      </c>
      <c r="M30" s="2">
        <v>47400348895</v>
      </c>
    </row>
    <row r="31" spans="1:13" ht="15" customHeight="1" x14ac:dyDescent="0.2">
      <c r="A31" s="1" t="str">
        <f>CONCATENATE(29, )</f>
        <v>29</v>
      </c>
      <c r="B31" s="1" t="s">
        <v>65</v>
      </c>
      <c r="C31" s="1" t="s">
        <v>0</v>
      </c>
      <c r="D31" s="2">
        <v>7689036384</v>
      </c>
      <c r="E31" s="2">
        <v>9162314809</v>
      </c>
      <c r="F31" s="2">
        <v>10930758087</v>
      </c>
      <c r="G31" s="2">
        <v>13981045986</v>
      </c>
      <c r="H31" s="2">
        <v>14313699810</v>
      </c>
      <c r="I31" s="2">
        <v>17005539950</v>
      </c>
      <c r="J31" s="2">
        <v>16516005662</v>
      </c>
      <c r="K31" s="2">
        <v>18063422230</v>
      </c>
      <c r="L31" s="2">
        <v>18944099595</v>
      </c>
      <c r="M31" s="2">
        <v>19170712101</v>
      </c>
    </row>
    <row r="32" spans="1:13" ht="15" customHeight="1" x14ac:dyDescent="0.2">
      <c r="A32" s="1" t="str">
        <f>CONCATENATE(30, )</f>
        <v>30</v>
      </c>
      <c r="B32" s="1" t="s">
        <v>66</v>
      </c>
      <c r="C32" s="1" t="s">
        <v>0</v>
      </c>
      <c r="D32" s="2">
        <v>47807118174</v>
      </c>
      <c r="E32" s="2">
        <v>56921577570</v>
      </c>
      <c r="F32" s="2">
        <v>62068108133</v>
      </c>
      <c r="G32" s="2">
        <v>73048174232</v>
      </c>
      <c r="H32" s="2">
        <v>82831344933</v>
      </c>
      <c r="I32" s="2">
        <v>98322229388</v>
      </c>
      <c r="J32" s="2">
        <v>97610841829</v>
      </c>
      <c r="K32" s="2">
        <v>115871875946</v>
      </c>
      <c r="L32" s="2">
        <v>112031033703</v>
      </c>
      <c r="M32" s="2">
        <v>111973265209</v>
      </c>
    </row>
    <row r="33" spans="1:13" ht="15" customHeight="1" x14ac:dyDescent="0.2">
      <c r="A33" s="1" t="str">
        <f>CONCATENATE(31, )</f>
        <v>31</v>
      </c>
      <c r="B33" s="1" t="s">
        <v>67</v>
      </c>
      <c r="C33" s="1" t="s">
        <v>0</v>
      </c>
      <c r="D33" s="2">
        <v>12846079334</v>
      </c>
      <c r="E33" s="2">
        <v>15171056267</v>
      </c>
      <c r="F33" s="2">
        <v>15001557202</v>
      </c>
      <c r="G33" s="2">
        <v>18727860428</v>
      </c>
      <c r="H33" s="2">
        <v>21457638734</v>
      </c>
      <c r="I33" s="2">
        <v>21768189629</v>
      </c>
      <c r="J33" s="2">
        <v>24157128064</v>
      </c>
      <c r="K33" s="2">
        <v>25494831827</v>
      </c>
      <c r="L33" s="2">
        <v>30205978168</v>
      </c>
      <c r="M33" s="2">
        <v>31356817736</v>
      </c>
    </row>
    <row r="34" spans="1:13" ht="15" customHeight="1" x14ac:dyDescent="0.2">
      <c r="A34" s="1" t="str">
        <f>CONCATENATE(32, )</f>
        <v>32</v>
      </c>
      <c r="B34" s="1" t="s">
        <v>68</v>
      </c>
      <c r="C34" s="1" t="s">
        <v>0</v>
      </c>
      <c r="D34" s="2">
        <v>11240892437</v>
      </c>
      <c r="E34" s="2">
        <v>12801534132</v>
      </c>
      <c r="F34" s="2">
        <v>15087848975</v>
      </c>
      <c r="G34" s="2">
        <v>19510599424</v>
      </c>
      <c r="H34" s="2">
        <v>21227156723</v>
      </c>
      <c r="I34" s="2">
        <v>23538033677</v>
      </c>
      <c r="J34" s="2">
        <v>25462774498</v>
      </c>
      <c r="K34" s="2">
        <v>26826368772</v>
      </c>
      <c r="L34" s="2">
        <v>25834634936</v>
      </c>
      <c r="M34" s="2">
        <v>28696440001</v>
      </c>
    </row>
    <row r="35" spans="1:13" ht="15" customHeight="1" x14ac:dyDescent="0.2"/>
    <row r="36" spans="1:13" ht="15" customHeight="1" x14ac:dyDescent="0.2"/>
    <row r="37" spans="1:13" ht="15" customHeight="1" x14ac:dyDescent="0.2"/>
    <row r="38" spans="1:13" ht="15" customHeight="1" x14ac:dyDescent="0.2"/>
    <row r="39" spans="1:13" ht="15" customHeight="1" x14ac:dyDescent="0.2">
      <c r="A39" s="68" t="s">
        <v>76</v>
      </c>
      <c r="B39" s="69"/>
      <c r="C39" s="69"/>
      <c r="D39" s="1">
        <v>2005</v>
      </c>
      <c r="E39" s="1">
        <v>2006</v>
      </c>
      <c r="F39" s="1">
        <v>2007</v>
      </c>
      <c r="G39" s="1">
        <v>2008</v>
      </c>
      <c r="H39" s="1">
        <v>2009</v>
      </c>
      <c r="I39" s="1">
        <v>2010</v>
      </c>
      <c r="J39" s="1">
        <v>2011</v>
      </c>
      <c r="K39" s="1">
        <v>2012</v>
      </c>
      <c r="L39" s="1">
        <v>2013</v>
      </c>
      <c r="M39" s="1">
        <v>2014</v>
      </c>
    </row>
    <row r="40" spans="1:13" ht="15" customHeight="1" x14ac:dyDescent="0.2">
      <c r="A40" s="1"/>
      <c r="B40" s="1" t="s">
        <v>0</v>
      </c>
      <c r="C40" s="1" t="s">
        <v>72</v>
      </c>
      <c r="D40" s="2">
        <f>SUM(D41:D72)</f>
        <v>18793990347</v>
      </c>
      <c r="E40" s="2">
        <f t="shared" ref="E40:M40" si="0">SUM(E41:E72)</f>
        <v>26201552629</v>
      </c>
      <c r="F40" s="2">
        <f t="shared" si="0"/>
        <v>34118200352</v>
      </c>
      <c r="G40" s="2">
        <f t="shared" si="0"/>
        <v>38460318794</v>
      </c>
      <c r="H40" s="2">
        <f t="shared" si="0"/>
        <v>50919584635</v>
      </c>
      <c r="I40" s="2">
        <f t="shared" si="0"/>
        <v>37790415610</v>
      </c>
      <c r="J40" s="2">
        <f t="shared" si="0"/>
        <v>61584139917</v>
      </c>
      <c r="K40" s="2">
        <f t="shared" si="0"/>
        <v>38300230502</v>
      </c>
      <c r="L40" s="2">
        <f t="shared" si="0"/>
        <v>66670614904</v>
      </c>
      <c r="M40" s="2">
        <f t="shared" si="0"/>
        <v>60016455340</v>
      </c>
    </row>
    <row r="41" spans="1:13" ht="15" customHeight="1" x14ac:dyDescent="0.2">
      <c r="A41" s="1" t="str">
        <f>CONCATENATE(0,1)</f>
        <v>01</v>
      </c>
      <c r="B41" s="1" t="s">
        <v>38</v>
      </c>
      <c r="C41" s="1" t="s">
        <v>72</v>
      </c>
      <c r="D41" s="1"/>
      <c r="E41" s="2">
        <v>534491981</v>
      </c>
      <c r="F41" s="1"/>
      <c r="G41" s="2">
        <v>444988000</v>
      </c>
      <c r="H41" s="1"/>
      <c r="I41" s="1"/>
      <c r="J41" s="2">
        <v>2099294574</v>
      </c>
      <c r="K41" s="2">
        <v>1920853918</v>
      </c>
      <c r="L41" s="2">
        <v>2466744000</v>
      </c>
      <c r="M41" s="2">
        <v>1364407315</v>
      </c>
    </row>
    <row r="42" spans="1:13" ht="15" customHeight="1" x14ac:dyDescent="0.2">
      <c r="A42" s="1" t="str">
        <f>CONCATENATE(0,2)</f>
        <v>02</v>
      </c>
      <c r="B42" s="1" t="s">
        <v>39</v>
      </c>
      <c r="C42" s="1" t="s">
        <v>72</v>
      </c>
      <c r="D42" s="2">
        <v>182443483</v>
      </c>
      <c r="E42" s="2">
        <v>49384781</v>
      </c>
      <c r="F42" s="2">
        <v>65595994</v>
      </c>
      <c r="G42" s="2">
        <v>157131000</v>
      </c>
      <c r="H42" s="1"/>
      <c r="I42" s="1"/>
      <c r="J42" s="2">
        <v>42585939</v>
      </c>
      <c r="K42" s="2">
        <v>306511284</v>
      </c>
      <c r="L42" s="1"/>
      <c r="M42" s="2">
        <v>804571158</v>
      </c>
    </row>
    <row r="43" spans="1:13" ht="15" customHeight="1" x14ac:dyDescent="0.2">
      <c r="A43" s="1" t="str">
        <f>CONCATENATE(0,3)</f>
        <v>03</v>
      </c>
      <c r="B43" s="1" t="s">
        <v>40</v>
      </c>
      <c r="C43" s="1" t="s">
        <v>72</v>
      </c>
      <c r="D43" s="2">
        <v>478295278</v>
      </c>
      <c r="E43" s="2">
        <v>397752980</v>
      </c>
      <c r="F43" s="2">
        <v>678914980</v>
      </c>
      <c r="G43" s="2">
        <v>424484042</v>
      </c>
      <c r="H43" s="1"/>
      <c r="I43" s="1"/>
      <c r="J43" s="2">
        <v>839827476</v>
      </c>
      <c r="K43" s="1"/>
      <c r="L43" s="2">
        <v>513800526</v>
      </c>
      <c r="M43" s="2">
        <v>254861163</v>
      </c>
    </row>
    <row r="44" spans="1:13" ht="15" customHeight="1" x14ac:dyDescent="0.2">
      <c r="A44" s="1" t="str">
        <f>CONCATENATE(0,4)</f>
        <v>04</v>
      </c>
      <c r="B44" s="1" t="s">
        <v>41</v>
      </c>
      <c r="C44" s="1" t="s">
        <v>72</v>
      </c>
      <c r="D44" s="2">
        <v>994435982</v>
      </c>
      <c r="E44" s="2">
        <v>742828072</v>
      </c>
      <c r="F44" s="2">
        <v>1148887887</v>
      </c>
      <c r="G44" s="2">
        <v>1963085841</v>
      </c>
      <c r="H44" s="1"/>
      <c r="I44" s="1"/>
      <c r="J44" s="1"/>
      <c r="K44" s="1"/>
      <c r="L44" s="1"/>
      <c r="M44" s="1"/>
    </row>
    <row r="45" spans="1:13" ht="15" customHeight="1" x14ac:dyDescent="0.2">
      <c r="A45" s="1" t="str">
        <f>CONCATENATE(0,5)</f>
        <v>05</v>
      </c>
      <c r="B45" s="1" t="s">
        <v>42</v>
      </c>
      <c r="C45" s="1" t="s">
        <v>72</v>
      </c>
      <c r="D45" s="2">
        <v>308952329</v>
      </c>
      <c r="E45" s="2">
        <v>1130734718</v>
      </c>
      <c r="F45" s="2">
        <v>774100747</v>
      </c>
      <c r="G45" s="2">
        <v>1687677000</v>
      </c>
      <c r="H45" s="2">
        <v>1085789609</v>
      </c>
      <c r="I45" s="2">
        <v>1508781619</v>
      </c>
      <c r="J45" s="2">
        <v>539722715</v>
      </c>
      <c r="K45" s="2">
        <v>1110594339</v>
      </c>
      <c r="L45" s="2">
        <v>1349923019</v>
      </c>
      <c r="M45" s="1"/>
    </row>
    <row r="46" spans="1:13" ht="15" customHeight="1" x14ac:dyDescent="0.2">
      <c r="A46" s="1" t="str">
        <f>CONCATENATE(0,6)</f>
        <v>06</v>
      </c>
      <c r="B46" s="1" t="s">
        <v>43</v>
      </c>
      <c r="C46" s="1" t="s">
        <v>72</v>
      </c>
      <c r="D46" s="1"/>
      <c r="E46" s="1"/>
      <c r="F46" s="2">
        <v>13810949</v>
      </c>
      <c r="G46" s="2">
        <v>62816027</v>
      </c>
      <c r="H46" s="1"/>
      <c r="I46" s="2">
        <v>3192105</v>
      </c>
      <c r="J46" s="2">
        <v>867265114</v>
      </c>
      <c r="K46" s="1"/>
      <c r="L46" s="2">
        <v>204781110</v>
      </c>
      <c r="M46" s="1"/>
    </row>
    <row r="47" spans="1:13" ht="15" customHeight="1" x14ac:dyDescent="0.2">
      <c r="A47" s="1" t="str">
        <f>CONCATENATE(0,7)</f>
        <v>07</v>
      </c>
      <c r="B47" s="1" t="s">
        <v>44</v>
      </c>
      <c r="C47" s="1" t="s">
        <v>72</v>
      </c>
      <c r="D47" s="2">
        <v>80574445</v>
      </c>
      <c r="E47" s="2">
        <v>608837671</v>
      </c>
      <c r="F47" s="2">
        <v>1770584890</v>
      </c>
      <c r="G47" s="2">
        <v>3061396676</v>
      </c>
      <c r="H47" s="2">
        <v>1720207259</v>
      </c>
      <c r="I47" s="2">
        <v>1555587616</v>
      </c>
      <c r="J47" s="2">
        <v>6205587246</v>
      </c>
      <c r="K47" s="1"/>
      <c r="L47" s="2">
        <v>7588171706</v>
      </c>
      <c r="M47" s="1"/>
    </row>
    <row r="48" spans="1:13" ht="15" customHeight="1" x14ac:dyDescent="0.2">
      <c r="A48" s="1" t="str">
        <f>CONCATENATE(0,8)</f>
        <v>08</v>
      </c>
      <c r="B48" s="1" t="s">
        <v>45</v>
      </c>
      <c r="C48" s="1" t="s">
        <v>72</v>
      </c>
      <c r="D48" s="2">
        <v>16718869</v>
      </c>
      <c r="E48" s="2">
        <v>401146670</v>
      </c>
      <c r="F48" s="2">
        <v>395211592</v>
      </c>
      <c r="G48" s="2">
        <v>97014097</v>
      </c>
      <c r="H48" s="2">
        <v>523249325</v>
      </c>
      <c r="I48" s="2">
        <v>265684040</v>
      </c>
      <c r="J48" s="2">
        <v>118945775</v>
      </c>
      <c r="K48" s="2">
        <v>827816972</v>
      </c>
      <c r="L48" s="2">
        <v>9555469385</v>
      </c>
      <c r="M48" s="2">
        <v>6857158627</v>
      </c>
    </row>
    <row r="49" spans="1:13" ht="15" customHeight="1" x14ac:dyDescent="0.2">
      <c r="A49" s="1"/>
      <c r="B49" s="44" t="s">
        <v>73</v>
      </c>
      <c r="C49" s="1"/>
      <c r="D49" s="1"/>
      <c r="E49" s="2">
        <v>3257676071</v>
      </c>
      <c r="F49" s="2">
        <v>930634284</v>
      </c>
      <c r="G49" s="2">
        <v>677930538</v>
      </c>
      <c r="H49" s="2">
        <v>970743055</v>
      </c>
      <c r="I49" s="2">
        <v>1513941741</v>
      </c>
      <c r="J49" s="2">
        <v>2727106413</v>
      </c>
      <c r="K49" s="2">
        <v>2316097979</v>
      </c>
      <c r="L49" s="2">
        <v>2942640462</v>
      </c>
      <c r="M49" s="2">
        <v>6447855257</v>
      </c>
    </row>
    <row r="50" spans="1:13" ht="15" customHeight="1" x14ac:dyDescent="0.2">
      <c r="A50" s="1" t="str">
        <f>CONCATENATE(10, )</f>
        <v>10</v>
      </c>
      <c r="B50" s="1" t="s">
        <v>46</v>
      </c>
      <c r="C50" s="1" t="s">
        <v>72</v>
      </c>
      <c r="D50" s="2">
        <v>39070756</v>
      </c>
      <c r="E50" s="2">
        <v>4230902</v>
      </c>
      <c r="F50" s="2">
        <v>500710325</v>
      </c>
      <c r="G50" s="2">
        <v>104571477</v>
      </c>
      <c r="H50" s="2">
        <v>2043936486</v>
      </c>
      <c r="I50" s="2">
        <v>14027452</v>
      </c>
      <c r="J50" s="2">
        <v>10381410</v>
      </c>
      <c r="K50" s="2">
        <v>19589058</v>
      </c>
      <c r="L50" s="2">
        <v>38794800</v>
      </c>
      <c r="M50" s="2">
        <v>237418607</v>
      </c>
    </row>
    <row r="51" spans="1:13" ht="15" customHeight="1" x14ac:dyDescent="0.2">
      <c r="A51" s="1" t="str">
        <f>CONCATENATE(11, )</f>
        <v>11</v>
      </c>
      <c r="B51" s="1" t="s">
        <v>47</v>
      </c>
      <c r="C51" s="1" t="s">
        <v>72</v>
      </c>
      <c r="D51" s="2">
        <v>637825658</v>
      </c>
      <c r="E51" s="2">
        <v>970618511</v>
      </c>
      <c r="F51" s="2">
        <v>991837464</v>
      </c>
      <c r="G51" s="2">
        <v>5862162085</v>
      </c>
      <c r="H51" s="2">
        <v>2565335563</v>
      </c>
      <c r="I51" s="2">
        <v>2813337864</v>
      </c>
      <c r="J51" s="2">
        <v>1872076708</v>
      </c>
      <c r="K51" s="2">
        <v>2660157843</v>
      </c>
      <c r="L51" s="2">
        <v>6550760820</v>
      </c>
      <c r="M51" s="2">
        <v>9642982490</v>
      </c>
    </row>
    <row r="52" spans="1:13" ht="15" customHeight="1" x14ac:dyDescent="0.2">
      <c r="A52" s="1" t="str">
        <f>CONCATENATE(12, )</f>
        <v>12</v>
      </c>
      <c r="B52" s="1" t="s">
        <v>48</v>
      </c>
      <c r="C52" s="1" t="s">
        <v>72</v>
      </c>
      <c r="D52" s="2">
        <v>351838994</v>
      </c>
      <c r="E52" s="2">
        <v>89085696</v>
      </c>
      <c r="F52" s="2">
        <v>8341519</v>
      </c>
      <c r="G52" s="2">
        <v>732144608</v>
      </c>
      <c r="H52" s="2">
        <v>722037140</v>
      </c>
      <c r="I52" s="1"/>
      <c r="J52" s="2">
        <v>749384061</v>
      </c>
      <c r="K52" s="1"/>
      <c r="L52" s="2">
        <v>282128400</v>
      </c>
      <c r="M52" s="2">
        <v>1265170766</v>
      </c>
    </row>
    <row r="53" spans="1:13" ht="15" customHeight="1" x14ac:dyDescent="0.2">
      <c r="A53" s="1" t="str">
        <f>CONCATENATE(13, )</f>
        <v>13</v>
      </c>
      <c r="B53" s="1" t="s">
        <v>49</v>
      </c>
      <c r="C53" s="1" t="s">
        <v>72</v>
      </c>
      <c r="D53" s="2">
        <v>31351614</v>
      </c>
      <c r="E53" s="2">
        <v>66667152</v>
      </c>
      <c r="F53" s="2">
        <v>75554784</v>
      </c>
      <c r="G53" s="2">
        <v>31163903</v>
      </c>
      <c r="H53" s="2">
        <v>518085826</v>
      </c>
      <c r="I53" s="2">
        <v>772948292</v>
      </c>
      <c r="J53" s="2">
        <v>579118478</v>
      </c>
      <c r="K53" s="2">
        <v>2210114772</v>
      </c>
      <c r="L53" s="2">
        <v>789245553</v>
      </c>
      <c r="M53" s="2">
        <v>2473788672</v>
      </c>
    </row>
    <row r="54" spans="1:13" ht="15" customHeight="1" x14ac:dyDescent="0.2">
      <c r="A54" s="1" t="str">
        <f>CONCATENATE(14, )</f>
        <v>14</v>
      </c>
      <c r="B54" s="1" t="s">
        <v>50</v>
      </c>
      <c r="C54" s="1" t="s">
        <v>72</v>
      </c>
      <c r="D54" s="2">
        <v>2611719400</v>
      </c>
      <c r="E54" s="2">
        <v>4299751416</v>
      </c>
      <c r="F54" s="2">
        <v>3178124467</v>
      </c>
      <c r="G54" s="2">
        <v>2640894116</v>
      </c>
      <c r="H54" s="2">
        <v>4283002607</v>
      </c>
      <c r="I54" s="2">
        <v>2332420885</v>
      </c>
      <c r="J54" s="2">
        <v>2955360350</v>
      </c>
      <c r="K54" s="2">
        <v>2561239006</v>
      </c>
      <c r="L54" s="2">
        <v>6125541299</v>
      </c>
      <c r="M54" s="2">
        <v>78914191</v>
      </c>
    </row>
    <row r="55" spans="1:13" ht="15" customHeight="1" x14ac:dyDescent="0.2">
      <c r="A55" s="1" t="str">
        <f>CONCATENATE(15, )</f>
        <v>15</v>
      </c>
      <c r="B55" s="1" t="s">
        <v>51</v>
      </c>
      <c r="C55" s="1" t="s">
        <v>72</v>
      </c>
      <c r="D55" s="2">
        <v>1580171500</v>
      </c>
      <c r="E55" s="2">
        <v>2053154800</v>
      </c>
      <c r="F55" s="2">
        <v>5126658403</v>
      </c>
      <c r="G55" s="2">
        <v>6593034400</v>
      </c>
      <c r="H55" s="2">
        <v>8475280100</v>
      </c>
      <c r="I55" s="2">
        <v>5039019600</v>
      </c>
      <c r="J55" s="2">
        <v>5097094100</v>
      </c>
      <c r="K55" s="2">
        <v>6219652400</v>
      </c>
      <c r="L55" s="2">
        <v>11289048200</v>
      </c>
      <c r="M55" s="2">
        <v>10202524899</v>
      </c>
    </row>
    <row r="56" spans="1:13" ht="15" customHeight="1" x14ac:dyDescent="0.2">
      <c r="A56" s="1" t="str">
        <f>CONCATENATE(16, )</f>
        <v>16</v>
      </c>
      <c r="B56" s="1" t="s">
        <v>52</v>
      </c>
      <c r="C56" s="1" t="s">
        <v>72</v>
      </c>
      <c r="D56" s="2">
        <v>1116586065</v>
      </c>
      <c r="E56" s="1"/>
      <c r="F56" s="2">
        <v>1437244199</v>
      </c>
      <c r="G56" s="2">
        <v>731161692</v>
      </c>
      <c r="H56" s="1"/>
      <c r="I56" s="1"/>
      <c r="J56" s="2">
        <v>1402176772</v>
      </c>
      <c r="K56" s="2">
        <v>1692245431</v>
      </c>
      <c r="L56" s="2">
        <v>108093785</v>
      </c>
      <c r="M56" s="2">
        <v>1064644259</v>
      </c>
    </row>
    <row r="57" spans="1:13" ht="15" customHeight="1" x14ac:dyDescent="0.2">
      <c r="A57" s="1" t="str">
        <f>CONCATENATE(17, )</f>
        <v>17</v>
      </c>
      <c r="B57" s="1" t="s">
        <v>53</v>
      </c>
      <c r="C57" s="1" t="s">
        <v>72</v>
      </c>
      <c r="D57" s="1"/>
      <c r="E57" s="2">
        <v>387993000</v>
      </c>
      <c r="F57" s="2">
        <v>864260977</v>
      </c>
      <c r="G57" s="2">
        <v>486350000</v>
      </c>
      <c r="H57" s="2">
        <v>1562115001</v>
      </c>
      <c r="I57" s="2">
        <v>1125024334</v>
      </c>
      <c r="J57" s="2">
        <v>1997216000</v>
      </c>
      <c r="K57" s="2">
        <v>458989000</v>
      </c>
      <c r="L57" s="1"/>
      <c r="M57" s="1"/>
    </row>
    <row r="58" spans="1:13" ht="15" customHeight="1" x14ac:dyDescent="0.2">
      <c r="A58" s="1" t="str">
        <f>CONCATENATE(18, )</f>
        <v>18</v>
      </c>
      <c r="B58" s="1" t="s">
        <v>54</v>
      </c>
      <c r="C58" s="1" t="s">
        <v>72</v>
      </c>
      <c r="D58" s="2">
        <v>389050277</v>
      </c>
      <c r="E58" s="2">
        <v>388471323</v>
      </c>
      <c r="F58" s="2">
        <v>318434687</v>
      </c>
      <c r="G58" s="2">
        <v>467686882</v>
      </c>
      <c r="H58" s="2">
        <v>143079579</v>
      </c>
      <c r="I58" s="1"/>
      <c r="J58" s="2">
        <v>675225330</v>
      </c>
      <c r="K58" s="2">
        <v>549692869</v>
      </c>
      <c r="L58" s="1"/>
      <c r="M58" s="2">
        <v>156498189</v>
      </c>
    </row>
    <row r="59" spans="1:13" ht="15" customHeight="1" x14ac:dyDescent="0.2">
      <c r="A59" s="1" t="str">
        <f>CONCATENATE(19, )</f>
        <v>19</v>
      </c>
      <c r="B59" s="1" t="s">
        <v>55</v>
      </c>
      <c r="C59" s="1" t="s">
        <v>72</v>
      </c>
      <c r="D59" s="2">
        <v>1356512226</v>
      </c>
      <c r="E59" s="2">
        <v>2425301127</v>
      </c>
      <c r="F59" s="2">
        <v>977478745</v>
      </c>
      <c r="G59" s="2">
        <v>362546827</v>
      </c>
      <c r="H59" s="2">
        <v>2416970217</v>
      </c>
      <c r="I59" s="2">
        <v>2843491682</v>
      </c>
      <c r="J59" s="2">
        <v>2980529000</v>
      </c>
      <c r="K59" s="1"/>
      <c r="L59" s="1"/>
      <c r="M59" s="2">
        <v>3190307131</v>
      </c>
    </row>
    <row r="60" spans="1:13" ht="15" customHeight="1" x14ac:dyDescent="0.2">
      <c r="A60" s="1" t="str">
        <f>CONCATENATE(20, )</f>
        <v>20</v>
      </c>
      <c r="B60" s="1" t="s">
        <v>56</v>
      </c>
      <c r="C60" s="1" t="s">
        <v>72</v>
      </c>
      <c r="D60" s="2">
        <v>114304000</v>
      </c>
      <c r="E60" s="2">
        <v>422583000</v>
      </c>
      <c r="F60" s="2">
        <v>3318001000</v>
      </c>
      <c r="G60" s="2">
        <v>4374305000</v>
      </c>
      <c r="H60" s="2">
        <v>8392652000</v>
      </c>
      <c r="I60" s="2">
        <v>2670017000</v>
      </c>
      <c r="J60" s="2">
        <v>8558114000</v>
      </c>
      <c r="K60" s="2">
        <v>1768456000</v>
      </c>
      <c r="L60" s="1"/>
      <c r="M60" s="1"/>
    </row>
    <row r="61" spans="1:13" ht="15" customHeight="1" x14ac:dyDescent="0.2">
      <c r="A61" s="1" t="str">
        <f>CONCATENATE(21, )</f>
        <v>21</v>
      </c>
      <c r="B61" s="1" t="s">
        <v>57</v>
      </c>
      <c r="C61" s="1" t="s">
        <v>72</v>
      </c>
      <c r="D61" s="2">
        <v>942545700</v>
      </c>
      <c r="E61" s="2">
        <v>368842</v>
      </c>
      <c r="F61" s="2">
        <v>444123</v>
      </c>
      <c r="G61" s="2">
        <v>373100</v>
      </c>
      <c r="H61" s="2">
        <v>526800</v>
      </c>
      <c r="I61" s="2">
        <v>295030000</v>
      </c>
      <c r="J61" s="1"/>
      <c r="K61" s="2">
        <v>479087170</v>
      </c>
      <c r="L61" s="2">
        <v>1444650389</v>
      </c>
      <c r="M61" s="2">
        <v>573899939</v>
      </c>
    </row>
    <row r="62" spans="1:13" ht="15" customHeight="1" x14ac:dyDescent="0.2">
      <c r="A62" s="1" t="str">
        <f>CONCATENATE(22, )</f>
        <v>22</v>
      </c>
      <c r="B62" s="1" t="s">
        <v>58</v>
      </c>
      <c r="C62" s="1" t="s">
        <v>72</v>
      </c>
      <c r="D62" s="2">
        <v>1113137606</v>
      </c>
      <c r="E62" s="2">
        <v>310506237</v>
      </c>
      <c r="F62" s="2">
        <v>665052747</v>
      </c>
      <c r="G62" s="2">
        <v>203122000</v>
      </c>
      <c r="H62" s="1"/>
      <c r="I62" s="1"/>
      <c r="J62" s="1"/>
      <c r="K62" s="1"/>
      <c r="L62" s="2">
        <v>847384632</v>
      </c>
      <c r="M62" s="1"/>
    </row>
    <row r="63" spans="1:13" ht="15" customHeight="1" x14ac:dyDescent="0.2">
      <c r="A63" s="1" t="str">
        <f>CONCATENATE(23, )</f>
        <v>23</v>
      </c>
      <c r="B63" s="1" t="s">
        <v>59</v>
      </c>
      <c r="C63" s="1" t="s">
        <v>72</v>
      </c>
      <c r="D63" s="2">
        <v>434386174</v>
      </c>
      <c r="E63" s="2">
        <v>651729366</v>
      </c>
      <c r="F63" s="2">
        <v>1048745000</v>
      </c>
      <c r="G63" s="2">
        <v>1539664000</v>
      </c>
      <c r="H63" s="2">
        <v>1990906583</v>
      </c>
      <c r="I63" s="1"/>
      <c r="J63" s="1"/>
      <c r="K63" s="1"/>
      <c r="L63" s="2">
        <v>484173000</v>
      </c>
      <c r="M63" s="2">
        <v>1880158000</v>
      </c>
    </row>
    <row r="64" spans="1:13" ht="15" customHeight="1" x14ac:dyDescent="0.2">
      <c r="A64" s="1" t="str">
        <f>CONCATENATE(24, )</f>
        <v>24</v>
      </c>
      <c r="B64" s="1" t="s">
        <v>60</v>
      </c>
      <c r="C64" s="1" t="s">
        <v>72</v>
      </c>
      <c r="D64" s="1"/>
      <c r="E64" s="1"/>
      <c r="F64" s="1"/>
      <c r="G64" s="1"/>
      <c r="H64" s="2">
        <v>835362017</v>
      </c>
      <c r="I64" s="2">
        <v>1185738186</v>
      </c>
      <c r="J64" s="1"/>
      <c r="K64" s="1"/>
      <c r="L64" s="2">
        <v>336211951</v>
      </c>
      <c r="M64" s="1"/>
    </row>
    <row r="65" spans="1:13" ht="15" customHeight="1" x14ac:dyDescent="0.2">
      <c r="A65" s="1" t="str">
        <f>CONCATENATE(25, )</f>
        <v>25</v>
      </c>
      <c r="B65" s="1" t="s">
        <v>61</v>
      </c>
      <c r="C65" s="1" t="s">
        <v>72</v>
      </c>
      <c r="D65" s="2">
        <v>31454050</v>
      </c>
      <c r="E65" s="1"/>
      <c r="F65" s="2">
        <v>9051865</v>
      </c>
      <c r="G65" s="2">
        <v>8248602</v>
      </c>
      <c r="H65" s="2">
        <v>15144006</v>
      </c>
      <c r="I65" s="1"/>
      <c r="J65" s="2">
        <v>12194669</v>
      </c>
      <c r="K65" s="2">
        <v>1305305359</v>
      </c>
      <c r="L65" s="1"/>
      <c r="M65" s="1"/>
    </row>
    <row r="66" spans="1:13" ht="15" customHeight="1" x14ac:dyDescent="0.2">
      <c r="A66" s="1" t="str">
        <f>CONCATENATE(26, )</f>
        <v>26</v>
      </c>
      <c r="B66" s="1" t="s">
        <v>62</v>
      </c>
      <c r="C66" s="1" t="s">
        <v>72</v>
      </c>
      <c r="D66" s="2">
        <v>2294919</v>
      </c>
      <c r="E66" s="2">
        <v>502610031</v>
      </c>
      <c r="F66" s="2">
        <v>29796557</v>
      </c>
      <c r="G66" s="2">
        <v>1946016</v>
      </c>
      <c r="H66" s="2">
        <v>1393227255</v>
      </c>
      <c r="I66" s="2">
        <v>1394029261</v>
      </c>
      <c r="J66" s="2">
        <v>238931</v>
      </c>
      <c r="K66" s="2">
        <v>9536178</v>
      </c>
      <c r="L66" s="2">
        <v>66341742</v>
      </c>
      <c r="M66" s="2">
        <v>1633494460</v>
      </c>
    </row>
    <row r="67" spans="1:13" ht="15" customHeight="1" x14ac:dyDescent="0.2">
      <c r="A67" s="1" t="str">
        <f>CONCATENATE(27, )</f>
        <v>27</v>
      </c>
      <c r="B67" s="1" t="s">
        <v>63</v>
      </c>
      <c r="C67" s="1" t="s">
        <v>72</v>
      </c>
      <c r="D67" s="2">
        <v>2190395889</v>
      </c>
      <c r="E67" s="2">
        <v>368269351</v>
      </c>
      <c r="F67" s="2">
        <v>764180464</v>
      </c>
      <c r="G67" s="2">
        <v>233717703</v>
      </c>
      <c r="H67" s="2">
        <v>697935206</v>
      </c>
      <c r="I67" s="2">
        <v>293384356</v>
      </c>
      <c r="J67" s="2">
        <v>1629658691</v>
      </c>
      <c r="K67" s="2">
        <v>6418211053</v>
      </c>
      <c r="L67" s="2">
        <v>2490648102</v>
      </c>
      <c r="M67" s="2">
        <v>897265988</v>
      </c>
    </row>
    <row r="68" spans="1:13" ht="15" customHeight="1" x14ac:dyDescent="0.2">
      <c r="A68" s="1" t="str">
        <f>CONCATENATE(28, )</f>
        <v>28</v>
      </c>
      <c r="B68" s="1" t="s">
        <v>64</v>
      </c>
      <c r="C68" s="1" t="s">
        <v>72</v>
      </c>
      <c r="D68" s="2">
        <v>1142795808</v>
      </c>
      <c r="E68" s="2">
        <v>3149603082</v>
      </c>
      <c r="F68" s="2">
        <v>5829228000</v>
      </c>
      <c r="G68" s="2">
        <v>197298289</v>
      </c>
      <c r="H68" s="2">
        <v>2545766233</v>
      </c>
      <c r="I68" s="1"/>
      <c r="J68" s="2">
        <v>3101183490</v>
      </c>
      <c r="K68" s="1"/>
      <c r="L68" s="2">
        <v>275267599</v>
      </c>
      <c r="M68" s="1"/>
    </row>
    <row r="69" spans="1:13" ht="15" customHeight="1" x14ac:dyDescent="0.2">
      <c r="A69" s="1" t="str">
        <f>CONCATENATE(29, )</f>
        <v>29</v>
      </c>
      <c r="B69" s="1" t="s">
        <v>65</v>
      </c>
      <c r="C69" s="1" t="s">
        <v>72</v>
      </c>
      <c r="D69" s="1"/>
      <c r="E69" s="2">
        <v>550992452</v>
      </c>
      <c r="F69" s="2">
        <v>730821772</v>
      </c>
      <c r="G69" s="2">
        <v>1545986646</v>
      </c>
      <c r="H69" s="2">
        <v>1573571650</v>
      </c>
      <c r="I69" s="2">
        <v>4006133263</v>
      </c>
      <c r="J69" s="2">
        <v>2179032944</v>
      </c>
      <c r="K69" s="2">
        <v>1091917727</v>
      </c>
      <c r="L69" s="2">
        <v>1588324369</v>
      </c>
      <c r="M69" s="2">
        <v>1654712954</v>
      </c>
    </row>
    <row r="70" spans="1:13" ht="15" customHeight="1" x14ac:dyDescent="0.2">
      <c r="A70" s="1" t="str">
        <f>CONCATENATE(30, )</f>
        <v>30</v>
      </c>
      <c r="B70" s="1" t="s">
        <v>66</v>
      </c>
      <c r="C70" s="1" t="s">
        <v>72</v>
      </c>
      <c r="D70" s="2">
        <v>2477266086</v>
      </c>
      <c r="E70" s="2">
        <v>1875729732</v>
      </c>
      <c r="F70" s="2">
        <v>2129601495</v>
      </c>
      <c r="G70" s="2">
        <v>3336476514</v>
      </c>
      <c r="H70" s="2">
        <v>5692688863</v>
      </c>
      <c r="I70" s="2">
        <v>8158626314</v>
      </c>
      <c r="J70" s="2">
        <v>14335641829</v>
      </c>
      <c r="K70" s="2">
        <v>4374162144</v>
      </c>
      <c r="L70" s="2">
        <v>9200241856</v>
      </c>
      <c r="M70" s="2">
        <v>9293343072</v>
      </c>
    </row>
    <row r="71" spans="1:13" ht="15" customHeight="1" x14ac:dyDescent="0.2">
      <c r="A71" s="1" t="str">
        <f>CONCATENATE(31, )</f>
        <v>31</v>
      </c>
      <c r="B71" s="1" t="s">
        <v>67</v>
      </c>
      <c r="C71" s="1" t="s">
        <v>72</v>
      </c>
      <c r="D71" s="2">
        <v>164041332</v>
      </c>
      <c r="E71" s="2">
        <v>270839180</v>
      </c>
      <c r="F71" s="2">
        <v>336890436</v>
      </c>
      <c r="G71" s="2">
        <v>430941713</v>
      </c>
      <c r="H71" s="1"/>
      <c r="I71" s="1"/>
      <c r="J71" s="2">
        <v>9177902</v>
      </c>
      <c r="K71" s="1"/>
      <c r="L71" s="2">
        <v>132228199</v>
      </c>
      <c r="M71" s="1"/>
    </row>
    <row r="72" spans="1:13" ht="15" customHeight="1" x14ac:dyDescent="0.2">
      <c r="A72" s="1" t="str">
        <f>CONCATENATE(32, )</f>
        <v>32</v>
      </c>
      <c r="B72" s="1" t="s">
        <v>68</v>
      </c>
      <c r="C72" s="1" t="s">
        <v>72</v>
      </c>
      <c r="D72" s="2">
        <v>5821907</v>
      </c>
      <c r="E72" s="2">
        <v>290194485</v>
      </c>
      <c r="F72" s="1"/>
      <c r="G72" s="1"/>
      <c r="H72" s="2">
        <v>751972255</v>
      </c>
      <c r="I72" s="1"/>
      <c r="J72" s="1"/>
      <c r="K72" s="1"/>
      <c r="L72" s="1"/>
      <c r="M72" s="2">
        <v>42478203</v>
      </c>
    </row>
    <row r="74" spans="1:13" x14ac:dyDescent="0.2">
      <c r="A74" s="55" t="s">
        <v>82</v>
      </c>
      <c r="B74" s="25"/>
      <c r="C74" s="25"/>
      <c r="D74" s="1">
        <v>2005</v>
      </c>
      <c r="E74" s="1">
        <v>2006</v>
      </c>
      <c r="F74" s="1">
        <v>2007</v>
      </c>
      <c r="G74" s="1">
        <v>2008</v>
      </c>
      <c r="H74" s="1">
        <v>2009</v>
      </c>
      <c r="I74" s="1">
        <v>2010</v>
      </c>
      <c r="J74" s="1">
        <v>2011</v>
      </c>
      <c r="K74" s="1">
        <v>2012</v>
      </c>
      <c r="L74" s="1">
        <v>2013</v>
      </c>
      <c r="M74" s="1">
        <v>2014</v>
      </c>
    </row>
    <row r="75" spans="1:13" x14ac:dyDescent="0.2">
      <c r="A75" s="1"/>
      <c r="B75" s="1" t="s">
        <v>0</v>
      </c>
      <c r="C75" s="1"/>
      <c r="D75" s="3">
        <f>D2-D40</f>
        <v>758344770144</v>
      </c>
      <c r="E75" s="3">
        <f t="shared" ref="E75:M75" si="1">E2-E40</f>
        <v>873726006259</v>
      </c>
      <c r="F75" s="3">
        <f t="shared" si="1"/>
        <v>961181066130</v>
      </c>
      <c r="G75" s="3">
        <f t="shared" si="1"/>
        <v>1135149230606</v>
      </c>
      <c r="H75" s="3">
        <f t="shared" si="1"/>
        <v>1219105847831</v>
      </c>
      <c r="I75" s="3">
        <f t="shared" si="1"/>
        <v>1328367662661</v>
      </c>
      <c r="J75" s="3">
        <f t="shared" si="1"/>
        <v>1453322851986</v>
      </c>
      <c r="K75" s="3">
        <f t="shared" si="1"/>
        <v>1543204437294</v>
      </c>
      <c r="L75" s="3">
        <f t="shared" si="1"/>
        <v>1674183872597</v>
      </c>
      <c r="M75" s="3">
        <f t="shared" si="1"/>
        <v>1818861115020</v>
      </c>
    </row>
    <row r="76" spans="1:13" ht="15" customHeight="1" x14ac:dyDescent="0.2">
      <c r="A76" s="1" t="str">
        <f>CONCATENATE(0,1)</f>
        <v>01</v>
      </c>
      <c r="B76" s="1" t="s">
        <v>38</v>
      </c>
      <c r="C76" s="1"/>
      <c r="D76" s="3">
        <f t="shared" ref="D76:M76" si="2">D3-D41</f>
        <v>8403080000</v>
      </c>
      <c r="E76" s="3">
        <f t="shared" si="2"/>
        <v>9362417019</v>
      </c>
      <c r="F76" s="3">
        <f t="shared" si="2"/>
        <v>11848058487</v>
      </c>
      <c r="G76" s="3">
        <f t="shared" si="2"/>
        <v>12520381000</v>
      </c>
      <c r="H76" s="3">
        <f t="shared" si="2"/>
        <v>13861956041</v>
      </c>
      <c r="I76" s="3">
        <f t="shared" si="2"/>
        <v>13440704501</v>
      </c>
      <c r="J76" s="3">
        <f t="shared" si="2"/>
        <v>14348529426</v>
      </c>
      <c r="K76" s="3">
        <f t="shared" si="2"/>
        <v>16256596082</v>
      </c>
      <c r="L76" s="3">
        <f t="shared" si="2"/>
        <v>17324868196</v>
      </c>
      <c r="M76" s="3">
        <f t="shared" si="2"/>
        <v>19710664686</v>
      </c>
    </row>
    <row r="77" spans="1:13" ht="15" customHeight="1" x14ac:dyDescent="0.2">
      <c r="A77" s="1" t="str">
        <f>CONCATENATE(0,2)</f>
        <v>02</v>
      </c>
      <c r="B77" s="1" t="s">
        <v>39</v>
      </c>
      <c r="C77" s="1"/>
      <c r="D77" s="3">
        <f t="shared" ref="D77:M77" si="3">D4-D42</f>
        <v>20581675902</v>
      </c>
      <c r="E77" s="3">
        <f t="shared" si="3"/>
        <v>23272975002</v>
      </c>
      <c r="F77" s="3">
        <f t="shared" si="3"/>
        <v>24738793368</v>
      </c>
      <c r="G77" s="3">
        <f t="shared" si="3"/>
        <v>27002096001</v>
      </c>
      <c r="H77" s="3">
        <f t="shared" si="3"/>
        <v>28515510308</v>
      </c>
      <c r="I77" s="3">
        <f t="shared" si="3"/>
        <v>31857992165</v>
      </c>
      <c r="J77" s="3">
        <f t="shared" si="3"/>
        <v>33746515243</v>
      </c>
      <c r="K77" s="3">
        <f t="shared" si="3"/>
        <v>36461453310</v>
      </c>
      <c r="L77" s="3">
        <f t="shared" si="3"/>
        <v>39263597831</v>
      </c>
      <c r="M77" s="3">
        <f t="shared" si="3"/>
        <v>40583233539</v>
      </c>
    </row>
    <row r="78" spans="1:13" ht="15" customHeight="1" x14ac:dyDescent="0.2">
      <c r="A78" s="1" t="str">
        <f>CONCATENATE(0,3)</f>
        <v>03</v>
      </c>
      <c r="B78" s="1" t="s">
        <v>40</v>
      </c>
      <c r="C78" s="1"/>
      <c r="D78" s="3">
        <f t="shared" ref="D78:M78" si="4">D5-D43</f>
        <v>5389209638</v>
      </c>
      <c r="E78" s="3">
        <f t="shared" si="4"/>
        <v>6457743629</v>
      </c>
      <c r="F78" s="3">
        <f t="shared" si="4"/>
        <v>7730412892</v>
      </c>
      <c r="G78" s="3">
        <f t="shared" si="4"/>
        <v>8317073204</v>
      </c>
      <c r="H78" s="3">
        <f t="shared" si="4"/>
        <v>9869553107</v>
      </c>
      <c r="I78" s="3">
        <f t="shared" si="4"/>
        <v>9556311504</v>
      </c>
      <c r="J78" s="3">
        <f t="shared" si="4"/>
        <v>10174486507</v>
      </c>
      <c r="K78" s="3">
        <f t="shared" si="4"/>
        <v>11877937090</v>
      </c>
      <c r="L78" s="3">
        <f t="shared" si="4"/>
        <v>12352632069</v>
      </c>
      <c r="M78" s="3">
        <f t="shared" si="4"/>
        <v>12906541497</v>
      </c>
    </row>
    <row r="79" spans="1:13" ht="15" customHeight="1" x14ac:dyDescent="0.2">
      <c r="A79" s="1" t="str">
        <f>CONCATENATE(0,4)</f>
        <v>04</v>
      </c>
      <c r="B79" s="1" t="s">
        <v>41</v>
      </c>
      <c r="C79" s="1"/>
      <c r="D79" s="3">
        <f t="shared" ref="D79:M79" si="5">D6-D44</f>
        <v>9191397005</v>
      </c>
      <c r="E79" s="3">
        <f t="shared" si="5"/>
        <v>10617982928</v>
      </c>
      <c r="F79" s="3">
        <f t="shared" si="5"/>
        <v>11319161286</v>
      </c>
      <c r="G79" s="3">
        <f t="shared" si="5"/>
        <v>14393604857</v>
      </c>
      <c r="H79" s="3">
        <f t="shared" si="5"/>
        <v>13498377000</v>
      </c>
      <c r="I79" s="3">
        <f t="shared" si="5"/>
        <v>14829577981</v>
      </c>
      <c r="J79" s="3">
        <f t="shared" si="5"/>
        <v>16497592000</v>
      </c>
      <c r="K79" s="3">
        <f t="shared" si="5"/>
        <v>18904627000</v>
      </c>
      <c r="L79" s="3">
        <f t="shared" si="5"/>
        <v>19433933000</v>
      </c>
      <c r="M79" s="3">
        <f t="shared" si="5"/>
        <v>21462902129</v>
      </c>
    </row>
    <row r="80" spans="1:13" ht="15" customHeight="1" x14ac:dyDescent="0.2">
      <c r="A80" s="1" t="str">
        <f>CONCATENATE(0,5)</f>
        <v>05</v>
      </c>
      <c r="B80" s="1" t="s">
        <v>42</v>
      </c>
      <c r="C80" s="1"/>
      <c r="D80" s="3">
        <f t="shared" ref="D80:M80" si="6">D7-D45</f>
        <v>19549712642</v>
      </c>
      <c r="E80" s="3">
        <f t="shared" si="6"/>
        <v>20544927388</v>
      </c>
      <c r="F80" s="3">
        <f t="shared" si="6"/>
        <v>24998542253</v>
      </c>
      <c r="G80" s="3">
        <f t="shared" si="6"/>
        <v>29721478000</v>
      </c>
      <c r="H80" s="3">
        <f t="shared" si="6"/>
        <v>32623504875</v>
      </c>
      <c r="I80" s="3">
        <f t="shared" si="6"/>
        <v>48729569036</v>
      </c>
      <c r="J80" s="3">
        <f t="shared" si="6"/>
        <v>64958265863</v>
      </c>
      <c r="K80" s="3">
        <f t="shared" si="6"/>
        <v>33847902683</v>
      </c>
      <c r="L80" s="3">
        <f t="shared" si="6"/>
        <v>37264872541</v>
      </c>
      <c r="M80" s="3">
        <f t="shared" si="6"/>
        <v>42345106383</v>
      </c>
    </row>
    <row r="81" spans="1:13" ht="15" customHeight="1" x14ac:dyDescent="0.2">
      <c r="A81" s="1" t="str">
        <f>CONCATENATE(0,6)</f>
        <v>06</v>
      </c>
      <c r="B81" s="1" t="s">
        <v>43</v>
      </c>
      <c r="C81" s="1"/>
      <c r="D81" s="3">
        <f t="shared" ref="D81:M81" si="7">D8-D46</f>
        <v>5746143264</v>
      </c>
      <c r="E81" s="3">
        <f t="shared" si="7"/>
        <v>6552352954</v>
      </c>
      <c r="F81" s="3">
        <f t="shared" si="7"/>
        <v>7093065842</v>
      </c>
      <c r="G81" s="3">
        <f t="shared" si="7"/>
        <v>8706381794</v>
      </c>
      <c r="H81" s="3">
        <f t="shared" si="7"/>
        <v>8207292897</v>
      </c>
      <c r="I81" s="3">
        <f t="shared" si="7"/>
        <v>8823631948</v>
      </c>
      <c r="J81" s="3">
        <f t="shared" si="7"/>
        <v>11083944366</v>
      </c>
      <c r="K81" s="3">
        <f t="shared" si="7"/>
        <v>12176319343</v>
      </c>
      <c r="L81" s="3">
        <f t="shared" si="7"/>
        <v>12275431488</v>
      </c>
      <c r="M81" s="3">
        <f t="shared" si="7"/>
        <v>13954535087</v>
      </c>
    </row>
    <row r="82" spans="1:13" ht="15" customHeight="1" x14ac:dyDescent="0.2">
      <c r="A82" s="1" t="str">
        <f>CONCATENATE(0,7)</f>
        <v>07</v>
      </c>
      <c r="B82" s="1" t="s">
        <v>44</v>
      </c>
      <c r="C82" s="1"/>
      <c r="D82" s="3">
        <f t="shared" ref="D82:M82" si="8">D9-D47</f>
        <v>34343041499</v>
      </c>
      <c r="E82" s="3">
        <f t="shared" si="8"/>
        <v>36969628532</v>
      </c>
      <c r="F82" s="3">
        <f t="shared" si="8"/>
        <v>42737957839</v>
      </c>
      <c r="G82" s="3">
        <f t="shared" si="8"/>
        <v>46683397266</v>
      </c>
      <c r="H82" s="3">
        <f t="shared" si="8"/>
        <v>52697369508</v>
      </c>
      <c r="I82" s="3">
        <f t="shared" si="8"/>
        <v>55862272649</v>
      </c>
      <c r="J82" s="3">
        <f t="shared" si="8"/>
        <v>63346884616</v>
      </c>
      <c r="K82" s="3">
        <f t="shared" si="8"/>
        <v>70463278738</v>
      </c>
      <c r="L82" s="3">
        <f t="shared" si="8"/>
        <v>71532949290</v>
      </c>
      <c r="M82" s="3">
        <f t="shared" si="8"/>
        <v>97113434643</v>
      </c>
    </row>
    <row r="83" spans="1:13" ht="15" customHeight="1" x14ac:dyDescent="0.2">
      <c r="A83" s="1" t="str">
        <f>CONCATENATE(0,8)</f>
        <v>08</v>
      </c>
      <c r="B83" s="1" t="s">
        <v>45</v>
      </c>
      <c r="C83" s="1"/>
      <c r="D83" s="3">
        <f t="shared" ref="D83:M83" si="9">D10-D48</f>
        <v>26546508476</v>
      </c>
      <c r="E83" s="3">
        <f t="shared" si="9"/>
        <v>29477218937</v>
      </c>
      <c r="F83" s="3">
        <f t="shared" si="9"/>
        <v>29779749219</v>
      </c>
      <c r="G83" s="3">
        <f t="shared" si="9"/>
        <v>35147203199</v>
      </c>
      <c r="H83" s="3">
        <f t="shared" si="9"/>
        <v>39169103529</v>
      </c>
      <c r="I83" s="3">
        <f t="shared" si="9"/>
        <v>40214375479</v>
      </c>
      <c r="J83" s="3">
        <f t="shared" si="9"/>
        <v>44779983058</v>
      </c>
      <c r="K83" s="3">
        <f t="shared" si="9"/>
        <v>50994201452</v>
      </c>
      <c r="L83" s="3">
        <f t="shared" si="9"/>
        <v>57509014621</v>
      </c>
      <c r="M83" s="3">
        <f t="shared" si="9"/>
        <v>56357868691</v>
      </c>
    </row>
    <row r="84" spans="1:13" ht="15" customHeight="1" x14ac:dyDescent="0.2">
      <c r="A84" s="1"/>
      <c r="B84" s="44" t="s">
        <v>73</v>
      </c>
      <c r="C84" s="1"/>
      <c r="D84" s="3">
        <f t="shared" ref="D84:M84" si="10">D11-D49</f>
        <v>79623633100</v>
      </c>
      <c r="E84" s="3">
        <f t="shared" si="10"/>
        <v>91495586129</v>
      </c>
      <c r="F84" s="3">
        <f t="shared" si="10"/>
        <v>100246185216</v>
      </c>
      <c r="G84" s="3">
        <f t="shared" si="10"/>
        <v>115833099649</v>
      </c>
      <c r="H84" s="3">
        <f t="shared" si="10"/>
        <v>118673749345</v>
      </c>
      <c r="I84" s="3">
        <f t="shared" si="10"/>
        <v>129027454459</v>
      </c>
      <c r="J84" s="3">
        <f t="shared" si="10"/>
        <v>137725363487</v>
      </c>
      <c r="K84" s="3">
        <f t="shared" si="10"/>
        <v>143689022021</v>
      </c>
      <c r="L84" s="3">
        <f t="shared" si="10"/>
        <v>154323930938</v>
      </c>
      <c r="M84" s="3">
        <f t="shared" si="10"/>
        <v>171557895543</v>
      </c>
    </row>
    <row r="85" spans="1:13" ht="15" customHeight="1" x14ac:dyDescent="0.2">
      <c r="A85" s="1" t="str">
        <f>CONCATENATE(10, )</f>
        <v>10</v>
      </c>
      <c r="B85" s="1" t="s">
        <v>46</v>
      </c>
      <c r="C85" s="1"/>
      <c r="D85" s="3">
        <f t="shared" ref="D85:M85" si="11">D12-D50</f>
        <v>11666700378</v>
      </c>
      <c r="E85" s="3">
        <f t="shared" si="11"/>
        <v>13181831230</v>
      </c>
      <c r="F85" s="3">
        <f t="shared" si="11"/>
        <v>14544424654</v>
      </c>
      <c r="G85" s="3">
        <f t="shared" si="11"/>
        <v>17453507830</v>
      </c>
      <c r="H85" s="3">
        <f t="shared" si="11"/>
        <v>19857106522</v>
      </c>
      <c r="I85" s="3">
        <f t="shared" si="11"/>
        <v>20182320935</v>
      </c>
      <c r="J85" s="3">
        <f t="shared" si="11"/>
        <v>22388416458</v>
      </c>
      <c r="K85" s="3">
        <f t="shared" si="11"/>
        <v>22880318029</v>
      </c>
      <c r="L85" s="3">
        <f t="shared" si="11"/>
        <v>26168506689</v>
      </c>
      <c r="M85" s="3">
        <f t="shared" si="11"/>
        <v>29475892954</v>
      </c>
    </row>
    <row r="86" spans="1:13" ht="15" customHeight="1" x14ac:dyDescent="0.2">
      <c r="A86" s="1" t="str">
        <f>CONCATENATE(11, )</f>
        <v>11</v>
      </c>
      <c r="B86" s="1" t="s">
        <v>47</v>
      </c>
      <c r="C86" s="1"/>
      <c r="D86" s="3">
        <f t="shared" ref="D86:M86" si="12">D13-D51</f>
        <v>27554526098</v>
      </c>
      <c r="E86" s="3">
        <f t="shared" si="12"/>
        <v>29879877512</v>
      </c>
      <c r="F86" s="3">
        <f t="shared" si="12"/>
        <v>31573963285</v>
      </c>
      <c r="G86" s="3">
        <f t="shared" si="12"/>
        <v>41452289706</v>
      </c>
      <c r="H86" s="3">
        <f t="shared" si="12"/>
        <v>45440360340</v>
      </c>
      <c r="I86" s="3">
        <f t="shared" si="12"/>
        <v>45651258610</v>
      </c>
      <c r="J86" s="3">
        <f t="shared" si="12"/>
        <v>52602338994</v>
      </c>
      <c r="K86" s="3">
        <f t="shared" si="12"/>
        <v>53637201294</v>
      </c>
      <c r="L86" s="3">
        <f t="shared" si="12"/>
        <v>59696119764</v>
      </c>
      <c r="M86" s="3">
        <f t="shared" si="12"/>
        <v>65500031596</v>
      </c>
    </row>
    <row r="87" spans="1:13" ht="15" customHeight="1" x14ac:dyDescent="0.2">
      <c r="A87" s="1" t="str">
        <f>CONCATENATE(12, )</f>
        <v>12</v>
      </c>
      <c r="B87" s="1" t="s">
        <v>48</v>
      </c>
      <c r="C87" s="1"/>
      <c r="D87" s="3">
        <f t="shared" ref="D87:M87" si="13">D14-D52</f>
        <v>23321025400</v>
      </c>
      <c r="E87" s="3">
        <f t="shared" si="13"/>
        <v>28450018804</v>
      </c>
      <c r="F87" s="3">
        <f t="shared" si="13"/>
        <v>28592977729</v>
      </c>
      <c r="G87" s="3">
        <f t="shared" si="13"/>
        <v>34018639092</v>
      </c>
      <c r="H87" s="3">
        <f t="shared" si="13"/>
        <v>35403489640</v>
      </c>
      <c r="I87" s="3">
        <f t="shared" si="13"/>
        <v>39798484300</v>
      </c>
      <c r="J87" s="3">
        <f t="shared" si="13"/>
        <v>43062433139</v>
      </c>
      <c r="K87" s="3">
        <f t="shared" si="13"/>
        <v>48498804222</v>
      </c>
      <c r="L87" s="3">
        <f t="shared" si="13"/>
        <v>50358058600</v>
      </c>
      <c r="M87" s="3">
        <f t="shared" si="13"/>
        <v>56089544724</v>
      </c>
    </row>
    <row r="88" spans="1:13" ht="15" customHeight="1" x14ac:dyDescent="0.2">
      <c r="A88" s="1" t="str">
        <f>CONCATENATE(13, )</f>
        <v>13</v>
      </c>
      <c r="B88" s="1" t="s">
        <v>49</v>
      </c>
      <c r="C88" s="1"/>
      <c r="D88" s="3">
        <f t="shared" ref="D88:M88" si="14">D15-D53</f>
        <v>17774326509</v>
      </c>
      <c r="E88" s="3">
        <f t="shared" si="14"/>
        <v>18658415121</v>
      </c>
      <c r="F88" s="3">
        <f t="shared" si="14"/>
        <v>23598422223</v>
      </c>
      <c r="G88" s="3">
        <f t="shared" si="14"/>
        <v>25511966092</v>
      </c>
      <c r="H88" s="3">
        <f t="shared" si="14"/>
        <v>27051709812</v>
      </c>
      <c r="I88" s="3">
        <f t="shared" si="14"/>
        <v>26623722715</v>
      </c>
      <c r="J88" s="3">
        <f t="shared" si="14"/>
        <v>31273828963</v>
      </c>
      <c r="K88" s="3">
        <f t="shared" si="14"/>
        <v>35446128328</v>
      </c>
      <c r="L88" s="3">
        <f t="shared" si="14"/>
        <v>38651204026</v>
      </c>
      <c r="M88" s="3">
        <f t="shared" si="14"/>
        <v>37116227586</v>
      </c>
    </row>
    <row r="89" spans="1:13" ht="15" customHeight="1" x14ac:dyDescent="0.2">
      <c r="A89" s="1" t="str">
        <f>CONCATENATE(14, )</f>
        <v>14</v>
      </c>
      <c r="B89" s="1" t="s">
        <v>50</v>
      </c>
      <c r="C89" s="1"/>
      <c r="D89" s="3">
        <f t="shared" ref="D89:M89" si="15">D16-D54</f>
        <v>41589589498</v>
      </c>
      <c r="E89" s="3">
        <f t="shared" si="15"/>
        <v>46660401649</v>
      </c>
      <c r="F89" s="3">
        <f t="shared" si="15"/>
        <v>51234498717</v>
      </c>
      <c r="G89" s="3">
        <f t="shared" si="15"/>
        <v>62113594477</v>
      </c>
      <c r="H89" s="3">
        <f t="shared" si="15"/>
        <v>69949300176</v>
      </c>
      <c r="I89" s="3">
        <f t="shared" si="15"/>
        <v>70828736610</v>
      </c>
      <c r="J89" s="3">
        <f t="shared" si="15"/>
        <v>75324494815</v>
      </c>
      <c r="K89" s="3">
        <f t="shared" si="15"/>
        <v>79820030110</v>
      </c>
      <c r="L89" s="3">
        <f t="shared" si="15"/>
        <v>83625644860</v>
      </c>
      <c r="M89" s="3">
        <f t="shared" si="15"/>
        <v>90312650746</v>
      </c>
    </row>
    <row r="90" spans="1:13" ht="15" customHeight="1" x14ac:dyDescent="0.2">
      <c r="A90" s="1" t="str">
        <f>CONCATENATE(15, )</f>
        <v>15</v>
      </c>
      <c r="B90" s="1" t="s">
        <v>51</v>
      </c>
      <c r="C90" s="1"/>
      <c r="D90" s="3">
        <f t="shared" ref="D90:M90" si="16">D17-D55</f>
        <v>87295570100</v>
      </c>
      <c r="E90" s="3">
        <f t="shared" si="16"/>
        <v>102630145000</v>
      </c>
      <c r="F90" s="3">
        <f t="shared" si="16"/>
        <v>111403576997</v>
      </c>
      <c r="G90" s="3">
        <f t="shared" si="16"/>
        <v>141399529800</v>
      </c>
      <c r="H90" s="3">
        <f t="shared" si="16"/>
        <v>144237585600</v>
      </c>
      <c r="I90" s="3">
        <f t="shared" si="16"/>
        <v>166612075200</v>
      </c>
      <c r="J90" s="3">
        <f t="shared" si="16"/>
        <v>179430831700</v>
      </c>
      <c r="K90" s="3">
        <f t="shared" si="16"/>
        <v>194377866400</v>
      </c>
      <c r="L90" s="3">
        <f t="shared" si="16"/>
        <v>208297291100</v>
      </c>
      <c r="M90" s="3">
        <f t="shared" si="16"/>
        <v>248501680001</v>
      </c>
    </row>
    <row r="91" spans="1:13" ht="15" customHeight="1" x14ac:dyDescent="0.2">
      <c r="A91" s="1" t="str">
        <f>CONCATENATE(16, )</f>
        <v>16</v>
      </c>
      <c r="B91" s="1" t="s">
        <v>52</v>
      </c>
      <c r="C91" s="1"/>
      <c r="D91" s="3">
        <f t="shared" ref="D91:M91" si="17">D18-D56</f>
        <v>26292133873</v>
      </c>
      <c r="E91" s="3">
        <f t="shared" si="17"/>
        <v>30285055153</v>
      </c>
      <c r="F91" s="3">
        <f t="shared" si="17"/>
        <v>35263105634</v>
      </c>
      <c r="G91" s="3">
        <f t="shared" si="17"/>
        <v>39486917406</v>
      </c>
      <c r="H91" s="3">
        <f t="shared" si="17"/>
        <v>44224259188</v>
      </c>
      <c r="I91" s="3">
        <f t="shared" si="17"/>
        <v>48321358300</v>
      </c>
      <c r="J91" s="3">
        <f t="shared" si="17"/>
        <v>52349069077</v>
      </c>
      <c r="K91" s="3">
        <f t="shared" si="17"/>
        <v>51065939046</v>
      </c>
      <c r="L91" s="3">
        <f t="shared" si="17"/>
        <v>57932059772</v>
      </c>
      <c r="M91" s="3">
        <f t="shared" si="17"/>
        <v>60667866664</v>
      </c>
    </row>
    <row r="92" spans="1:13" ht="15" customHeight="1" x14ac:dyDescent="0.2">
      <c r="A92" s="1" t="str">
        <f>CONCATENATE(17, )</f>
        <v>17</v>
      </c>
      <c r="B92" s="1" t="s">
        <v>53</v>
      </c>
      <c r="C92" s="1"/>
      <c r="D92" s="3">
        <f t="shared" ref="D92:M92" si="18">D19-D57</f>
        <v>11723698417</v>
      </c>
      <c r="E92" s="3">
        <f t="shared" si="18"/>
        <v>12935131000</v>
      </c>
      <c r="F92" s="3">
        <f t="shared" si="18"/>
        <v>13407844023</v>
      </c>
      <c r="G92" s="3">
        <f t="shared" si="18"/>
        <v>16151186000</v>
      </c>
      <c r="H92" s="3">
        <f t="shared" si="18"/>
        <v>17213617999</v>
      </c>
      <c r="I92" s="3">
        <f t="shared" si="18"/>
        <v>18418823666</v>
      </c>
      <c r="J92" s="3">
        <f t="shared" si="18"/>
        <v>21704112000</v>
      </c>
      <c r="K92" s="3">
        <f t="shared" si="18"/>
        <v>20383353000</v>
      </c>
      <c r="L92" s="3">
        <f t="shared" si="18"/>
        <v>24395158681</v>
      </c>
      <c r="M92" s="3">
        <f t="shared" si="18"/>
        <v>26190832000</v>
      </c>
    </row>
    <row r="93" spans="1:13" ht="15" customHeight="1" x14ac:dyDescent="0.2">
      <c r="A93" s="1" t="str">
        <f>CONCATENATE(18, )</f>
        <v>18</v>
      </c>
      <c r="B93" s="1" t="s">
        <v>54</v>
      </c>
      <c r="C93" s="1"/>
      <c r="D93" s="3">
        <f t="shared" ref="D93:M93" si="19">D20-D58</f>
        <v>8531375781</v>
      </c>
      <c r="E93" s="3">
        <f t="shared" si="19"/>
        <v>9868511747</v>
      </c>
      <c r="F93" s="3">
        <f t="shared" si="19"/>
        <v>10962220777</v>
      </c>
      <c r="G93" s="3">
        <f t="shared" si="19"/>
        <v>13270281226</v>
      </c>
      <c r="H93" s="3">
        <f t="shared" si="19"/>
        <v>14702164614</v>
      </c>
      <c r="I93" s="3">
        <f t="shared" si="19"/>
        <v>15996551569</v>
      </c>
      <c r="J93" s="3">
        <f t="shared" si="19"/>
        <v>16952528307</v>
      </c>
      <c r="K93" s="3">
        <f t="shared" si="19"/>
        <v>20399211587</v>
      </c>
      <c r="L93" s="3">
        <f t="shared" si="19"/>
        <v>19006757092</v>
      </c>
      <c r="M93" s="3">
        <f t="shared" si="19"/>
        <v>22989257226</v>
      </c>
    </row>
    <row r="94" spans="1:13" ht="15" customHeight="1" x14ac:dyDescent="0.2">
      <c r="A94" s="1" t="str">
        <f>CONCATENATE(19, )</f>
        <v>19</v>
      </c>
      <c r="B94" s="1" t="s">
        <v>55</v>
      </c>
      <c r="C94" s="1"/>
      <c r="D94" s="3">
        <f t="shared" ref="D94:M94" si="20">D21-D59</f>
        <v>33036002080</v>
      </c>
      <c r="E94" s="3">
        <f t="shared" si="20"/>
        <v>37317672873</v>
      </c>
      <c r="F94" s="3">
        <f t="shared" si="20"/>
        <v>40379184255</v>
      </c>
      <c r="G94" s="3">
        <f t="shared" si="20"/>
        <v>47516469173</v>
      </c>
      <c r="H94" s="3">
        <f t="shared" si="20"/>
        <v>50854491783</v>
      </c>
      <c r="I94" s="3">
        <f t="shared" si="20"/>
        <v>56499857277</v>
      </c>
      <c r="J94" s="3">
        <f t="shared" si="20"/>
        <v>68704580267</v>
      </c>
      <c r="K94" s="3">
        <f t="shared" si="20"/>
        <v>79861135262</v>
      </c>
      <c r="L94" s="3">
        <f t="shared" si="20"/>
        <v>107864952820</v>
      </c>
      <c r="M94" s="3">
        <f t="shared" si="20"/>
        <v>83812467498</v>
      </c>
    </row>
    <row r="95" spans="1:13" ht="15" customHeight="1" x14ac:dyDescent="0.2">
      <c r="A95" s="1" t="str">
        <f>CONCATENATE(20, )</f>
        <v>20</v>
      </c>
      <c r="B95" s="1" t="s">
        <v>56</v>
      </c>
      <c r="C95" s="1"/>
      <c r="D95" s="3">
        <f t="shared" ref="D95:M95" si="21">D22-D60</f>
        <v>25859868000</v>
      </c>
      <c r="E95" s="3">
        <f t="shared" si="21"/>
        <v>31886721000</v>
      </c>
      <c r="F95" s="3">
        <f t="shared" si="21"/>
        <v>35632106000</v>
      </c>
      <c r="G95" s="3">
        <f t="shared" si="21"/>
        <v>39717963000</v>
      </c>
      <c r="H95" s="3">
        <f t="shared" si="21"/>
        <v>43209749000</v>
      </c>
      <c r="I95" s="3">
        <f t="shared" si="21"/>
        <v>49041469000</v>
      </c>
      <c r="J95" s="3">
        <f t="shared" si="21"/>
        <v>47351589000</v>
      </c>
      <c r="K95" s="3">
        <f t="shared" si="21"/>
        <v>55519592000</v>
      </c>
      <c r="L95" s="3">
        <f t="shared" si="21"/>
        <v>60063522940</v>
      </c>
      <c r="M95" s="3">
        <f t="shared" si="21"/>
        <v>66823344327</v>
      </c>
    </row>
    <row r="96" spans="1:13" ht="15" customHeight="1" x14ac:dyDescent="0.2">
      <c r="A96" s="1" t="str">
        <f>CONCATENATE(21, )</f>
        <v>21</v>
      </c>
      <c r="B96" s="1" t="s">
        <v>57</v>
      </c>
      <c r="C96" s="1"/>
      <c r="D96" s="3">
        <f t="shared" ref="D96:M96" si="22">D23-D61</f>
        <v>30589370500</v>
      </c>
      <c r="E96" s="3">
        <f t="shared" si="22"/>
        <v>35633839121</v>
      </c>
      <c r="F96" s="3">
        <f t="shared" si="22"/>
        <v>44686271308</v>
      </c>
      <c r="G96" s="3">
        <f t="shared" si="22"/>
        <v>47484687300</v>
      </c>
      <c r="H96" s="3">
        <f t="shared" si="22"/>
        <v>51084200000</v>
      </c>
      <c r="I96" s="3">
        <f t="shared" si="22"/>
        <v>54196364200</v>
      </c>
      <c r="J96" s="3">
        <f t="shared" si="22"/>
        <v>60603610610</v>
      </c>
      <c r="K96" s="3">
        <f t="shared" si="22"/>
        <v>64783504130</v>
      </c>
      <c r="L96" s="3">
        <f t="shared" si="22"/>
        <v>75024874790</v>
      </c>
      <c r="M96" s="3">
        <f t="shared" si="22"/>
        <v>86183572144</v>
      </c>
    </row>
    <row r="97" spans="1:13" ht="15" customHeight="1" x14ac:dyDescent="0.2">
      <c r="A97" s="1" t="str">
        <f>CONCATENATE(22, )</f>
        <v>22</v>
      </c>
      <c r="B97" s="1" t="s">
        <v>58</v>
      </c>
      <c r="C97" s="1"/>
      <c r="D97" s="3">
        <f t="shared" ref="D97:M97" si="23">D24-D62</f>
        <v>11284713059</v>
      </c>
      <c r="E97" s="3">
        <f t="shared" si="23"/>
        <v>13524876591</v>
      </c>
      <c r="F97" s="3">
        <f t="shared" si="23"/>
        <v>14417486267</v>
      </c>
      <c r="G97" s="3">
        <f t="shared" si="23"/>
        <v>18413769000</v>
      </c>
      <c r="H97" s="3">
        <f t="shared" si="23"/>
        <v>19909497554</v>
      </c>
      <c r="I97" s="3">
        <f t="shared" si="23"/>
        <v>20840840995</v>
      </c>
      <c r="J97" s="3">
        <f t="shared" si="23"/>
        <v>23029159646</v>
      </c>
      <c r="K97" s="3">
        <f t="shared" si="23"/>
        <v>23209493330</v>
      </c>
      <c r="L97" s="3">
        <f t="shared" si="23"/>
        <v>25078047832</v>
      </c>
      <c r="M97" s="3">
        <f t="shared" si="23"/>
        <v>28685924884</v>
      </c>
    </row>
    <row r="98" spans="1:13" ht="15" customHeight="1" x14ac:dyDescent="0.2">
      <c r="A98" s="1" t="str">
        <f>CONCATENATE(23, )</f>
        <v>23</v>
      </c>
      <c r="B98" s="1" t="s">
        <v>59</v>
      </c>
      <c r="C98" s="1"/>
      <c r="D98" s="3">
        <f t="shared" ref="D98:M98" si="24">D25-D63</f>
        <v>9741401826</v>
      </c>
      <c r="E98" s="3">
        <f t="shared" si="24"/>
        <v>11169664634</v>
      </c>
      <c r="F98" s="3">
        <f t="shared" si="24"/>
        <v>13687294000</v>
      </c>
      <c r="G98" s="3">
        <f t="shared" si="24"/>
        <v>17606357000</v>
      </c>
      <c r="H98" s="3">
        <f t="shared" si="24"/>
        <v>18442523417</v>
      </c>
      <c r="I98" s="3">
        <f t="shared" si="24"/>
        <v>23018067844</v>
      </c>
      <c r="J98" s="3">
        <f t="shared" si="24"/>
        <v>29908394067</v>
      </c>
      <c r="K98" s="3">
        <f t="shared" si="24"/>
        <v>24731205463</v>
      </c>
      <c r="L98" s="3">
        <f t="shared" si="24"/>
        <v>28142856521</v>
      </c>
      <c r="M98" s="3">
        <f t="shared" si="24"/>
        <v>27139902884</v>
      </c>
    </row>
    <row r="99" spans="1:13" ht="15" customHeight="1" x14ac:dyDescent="0.2">
      <c r="A99" s="1" t="str">
        <f>CONCATENATE(24, )</f>
        <v>24</v>
      </c>
      <c r="B99" s="1" t="s">
        <v>60</v>
      </c>
      <c r="C99" s="1"/>
      <c r="D99" s="3">
        <f t="shared" ref="D99:M99" si="25">D26-D64</f>
        <v>18318339042</v>
      </c>
      <c r="E99" s="3">
        <f t="shared" si="25"/>
        <v>21051438039</v>
      </c>
      <c r="F99" s="3">
        <f t="shared" si="25"/>
        <v>21970669038</v>
      </c>
      <c r="G99" s="3">
        <f t="shared" si="25"/>
        <v>24797190000</v>
      </c>
      <c r="H99" s="3">
        <f t="shared" si="25"/>
        <v>25955166983</v>
      </c>
      <c r="I99" s="3">
        <f t="shared" si="25"/>
        <v>26575439814</v>
      </c>
      <c r="J99" s="3">
        <f t="shared" si="25"/>
        <v>30411734000</v>
      </c>
      <c r="K99" s="3">
        <f t="shared" si="25"/>
        <v>32585280000</v>
      </c>
      <c r="L99" s="3">
        <f t="shared" si="25"/>
        <v>34407083049</v>
      </c>
      <c r="M99" s="3">
        <f t="shared" si="25"/>
        <v>37753501344</v>
      </c>
    </row>
    <row r="100" spans="1:13" ht="15" customHeight="1" x14ac:dyDescent="0.2">
      <c r="A100" s="1" t="str">
        <f>CONCATENATE(25, )</f>
        <v>25</v>
      </c>
      <c r="B100" s="1" t="s">
        <v>61</v>
      </c>
      <c r="C100" s="1"/>
      <c r="D100" s="3">
        <f t="shared" ref="D100:M100" si="26">D27-D65</f>
        <v>18217516150</v>
      </c>
      <c r="E100" s="3">
        <f t="shared" si="26"/>
        <v>23062704350</v>
      </c>
      <c r="F100" s="3">
        <f t="shared" si="26"/>
        <v>23585946736</v>
      </c>
      <c r="G100" s="3">
        <f t="shared" si="26"/>
        <v>27957194722</v>
      </c>
      <c r="H100" s="3">
        <f t="shared" si="26"/>
        <v>31296100000</v>
      </c>
      <c r="I100" s="3">
        <f t="shared" si="26"/>
        <v>32447179760</v>
      </c>
      <c r="J100" s="3">
        <f t="shared" si="26"/>
        <v>34687142354</v>
      </c>
      <c r="K100" s="3">
        <f t="shared" si="26"/>
        <v>37772335683</v>
      </c>
      <c r="L100" s="3">
        <f t="shared" si="26"/>
        <v>42808458565</v>
      </c>
      <c r="M100" s="3">
        <f t="shared" si="26"/>
        <v>46202361658</v>
      </c>
    </row>
    <row r="101" spans="1:13" ht="15" customHeight="1" x14ac:dyDescent="0.2">
      <c r="A101" s="1" t="str">
        <f>CONCATENATE(26, )</f>
        <v>26</v>
      </c>
      <c r="B101" s="1" t="s">
        <v>62</v>
      </c>
      <c r="C101" s="1"/>
      <c r="D101" s="3">
        <f t="shared" ref="D101:M101" si="27">D28-D66</f>
        <v>21527867181</v>
      </c>
      <c r="E101" s="3">
        <f t="shared" si="27"/>
        <v>26010333281</v>
      </c>
      <c r="F101" s="3">
        <f t="shared" si="27"/>
        <v>26007612710</v>
      </c>
      <c r="G101" s="3">
        <f t="shared" si="27"/>
        <v>31988731138</v>
      </c>
      <c r="H101" s="3">
        <f t="shared" si="27"/>
        <v>36706704687</v>
      </c>
      <c r="I101" s="3">
        <f t="shared" si="27"/>
        <v>37598584549</v>
      </c>
      <c r="J101" s="3">
        <f t="shared" si="27"/>
        <v>46017527516</v>
      </c>
      <c r="K101" s="3">
        <f t="shared" si="27"/>
        <v>43583239818</v>
      </c>
      <c r="L101" s="3">
        <f t="shared" si="27"/>
        <v>51610783949</v>
      </c>
      <c r="M101" s="3">
        <f t="shared" si="27"/>
        <v>58784024416</v>
      </c>
    </row>
    <row r="102" spans="1:13" ht="15" customHeight="1" x14ac:dyDescent="0.2">
      <c r="A102" s="1" t="str">
        <f>CONCATENATE(27, )</f>
        <v>27</v>
      </c>
      <c r="B102" s="1" t="s">
        <v>63</v>
      </c>
      <c r="C102" s="1"/>
      <c r="D102" s="3">
        <f t="shared" ref="D102:M102" si="28">D29-D67</f>
        <v>25877478530</v>
      </c>
      <c r="E102" s="3">
        <f t="shared" si="28"/>
        <v>30687955373</v>
      </c>
      <c r="F102" s="3">
        <f t="shared" si="28"/>
        <v>30636676406</v>
      </c>
      <c r="G102" s="3">
        <f t="shared" si="28"/>
        <v>37204040896</v>
      </c>
      <c r="H102" s="3">
        <f t="shared" si="28"/>
        <v>35272438104</v>
      </c>
      <c r="I102" s="3">
        <f t="shared" si="28"/>
        <v>34778808164</v>
      </c>
      <c r="J102" s="3">
        <f t="shared" si="28"/>
        <v>37211843483</v>
      </c>
      <c r="K102" s="3">
        <f t="shared" si="28"/>
        <v>37771687164</v>
      </c>
      <c r="L102" s="3">
        <f t="shared" si="28"/>
        <v>39601433079</v>
      </c>
      <c r="M102" s="3">
        <f t="shared" si="28"/>
        <v>43032800457</v>
      </c>
    </row>
    <row r="103" spans="1:13" ht="15" customHeight="1" x14ac:dyDescent="0.2">
      <c r="A103" s="1" t="str">
        <f>CONCATENATE(28, )</f>
        <v>28</v>
      </c>
      <c r="B103" s="1" t="s">
        <v>64</v>
      </c>
      <c r="C103" s="1"/>
      <c r="D103" s="3">
        <f t="shared" ref="D103:M103" si="29">D30-D68</f>
        <v>21832869192</v>
      </c>
      <c r="E103" s="3">
        <f t="shared" si="29"/>
        <v>25011854334</v>
      </c>
      <c r="F103" s="3">
        <f t="shared" si="29"/>
        <v>29213900275</v>
      </c>
      <c r="G103" s="3">
        <f t="shared" si="29"/>
        <v>33325926581</v>
      </c>
      <c r="H103" s="3">
        <f t="shared" si="29"/>
        <v>39367358370</v>
      </c>
      <c r="I103" s="3">
        <f t="shared" si="29"/>
        <v>40126596364</v>
      </c>
      <c r="J103" s="3">
        <f t="shared" si="29"/>
        <v>36424755646</v>
      </c>
      <c r="K103" s="3">
        <f t="shared" si="29"/>
        <v>41416355805</v>
      </c>
      <c r="L103" s="3">
        <f t="shared" si="29"/>
        <v>44074876516</v>
      </c>
      <c r="M103" s="3">
        <f t="shared" si="29"/>
        <v>47400348895</v>
      </c>
    </row>
    <row r="104" spans="1:13" ht="15" customHeight="1" x14ac:dyDescent="0.2">
      <c r="A104" s="1" t="str">
        <f>CONCATENATE(29, )</f>
        <v>29</v>
      </c>
      <c r="B104" s="1" t="s">
        <v>65</v>
      </c>
      <c r="C104" s="1"/>
      <c r="D104" s="3">
        <f t="shared" ref="D104:M104" si="30">D31-D69</f>
        <v>7689036384</v>
      </c>
      <c r="E104" s="3">
        <f t="shared" si="30"/>
        <v>8611322357</v>
      </c>
      <c r="F104" s="3">
        <f t="shared" si="30"/>
        <v>10199936315</v>
      </c>
      <c r="G104" s="3">
        <f t="shared" si="30"/>
        <v>12435059340</v>
      </c>
      <c r="H104" s="3">
        <f t="shared" si="30"/>
        <v>12740128160</v>
      </c>
      <c r="I104" s="3">
        <f t="shared" si="30"/>
        <v>12999406687</v>
      </c>
      <c r="J104" s="3">
        <f t="shared" si="30"/>
        <v>14336972718</v>
      </c>
      <c r="K104" s="3">
        <f t="shared" si="30"/>
        <v>16971504503</v>
      </c>
      <c r="L104" s="3">
        <f t="shared" si="30"/>
        <v>17355775226</v>
      </c>
      <c r="M104" s="3">
        <f t="shared" si="30"/>
        <v>17515999147</v>
      </c>
    </row>
    <row r="105" spans="1:13" ht="15" customHeight="1" x14ac:dyDescent="0.2">
      <c r="A105" s="1" t="str">
        <f>CONCATENATE(30, )</f>
        <v>30</v>
      </c>
      <c r="B105" s="1" t="s">
        <v>66</v>
      </c>
      <c r="C105" s="1"/>
      <c r="D105" s="3">
        <f t="shared" ref="D105:M105" si="31">D32-D70</f>
        <v>45329852088</v>
      </c>
      <c r="E105" s="3">
        <f t="shared" si="31"/>
        <v>55045847838</v>
      </c>
      <c r="F105" s="3">
        <f t="shared" si="31"/>
        <v>59938506638</v>
      </c>
      <c r="G105" s="3">
        <f t="shared" si="31"/>
        <v>69711697718</v>
      </c>
      <c r="H105" s="3">
        <f t="shared" si="31"/>
        <v>77138656070</v>
      </c>
      <c r="I105" s="3">
        <f t="shared" si="31"/>
        <v>90163603074</v>
      </c>
      <c r="J105" s="3">
        <f t="shared" si="31"/>
        <v>83275200000</v>
      </c>
      <c r="K105" s="3">
        <f t="shared" si="31"/>
        <v>111497713802</v>
      </c>
      <c r="L105" s="3">
        <f t="shared" si="31"/>
        <v>102830791847</v>
      </c>
      <c r="M105" s="3">
        <f t="shared" si="31"/>
        <v>102679922137</v>
      </c>
    </row>
    <row r="106" spans="1:13" ht="15" customHeight="1" x14ac:dyDescent="0.2">
      <c r="A106" s="1" t="str">
        <f>CONCATENATE(31, )</f>
        <v>31</v>
      </c>
      <c r="B106" s="1" t="s">
        <v>67</v>
      </c>
      <c r="C106" s="1"/>
      <c r="D106" s="3">
        <f t="shared" ref="D106:M106" si="32">D33-D71</f>
        <v>12682038002</v>
      </c>
      <c r="E106" s="3">
        <f t="shared" si="32"/>
        <v>14900217087</v>
      </c>
      <c r="F106" s="3">
        <f t="shared" si="32"/>
        <v>14664666766</v>
      </c>
      <c r="G106" s="3">
        <f t="shared" si="32"/>
        <v>18296918715</v>
      </c>
      <c r="H106" s="3">
        <f t="shared" si="32"/>
        <v>21457638734</v>
      </c>
      <c r="I106" s="3">
        <f t="shared" si="32"/>
        <v>21768189629</v>
      </c>
      <c r="J106" s="3">
        <f t="shared" si="32"/>
        <v>24147950162</v>
      </c>
      <c r="K106" s="3">
        <f t="shared" si="32"/>
        <v>25494831827</v>
      </c>
      <c r="L106" s="3">
        <f t="shared" si="32"/>
        <v>30073749969</v>
      </c>
      <c r="M106" s="3">
        <f t="shared" si="32"/>
        <v>31356817736</v>
      </c>
    </row>
    <row r="107" spans="1:13" ht="15" customHeight="1" x14ac:dyDescent="0.2">
      <c r="A107" s="1" t="str">
        <f>CONCATENATE(32, )</f>
        <v>32</v>
      </c>
      <c r="B107" s="1" t="s">
        <v>68</v>
      </c>
      <c r="C107" s="1"/>
      <c r="D107" s="3">
        <f t="shared" ref="D107:M107" si="33">D34-D72</f>
        <v>11235070530</v>
      </c>
      <c r="E107" s="3">
        <f t="shared" si="33"/>
        <v>12511339647</v>
      </c>
      <c r="F107" s="3">
        <f t="shared" si="33"/>
        <v>15087848975</v>
      </c>
      <c r="G107" s="3">
        <f t="shared" si="33"/>
        <v>19510599424</v>
      </c>
      <c r="H107" s="3">
        <f t="shared" si="33"/>
        <v>20475184468</v>
      </c>
      <c r="I107" s="3">
        <f t="shared" si="33"/>
        <v>23538033677</v>
      </c>
      <c r="J107" s="3">
        <f t="shared" si="33"/>
        <v>25462774498</v>
      </c>
      <c r="K107" s="3">
        <f t="shared" si="33"/>
        <v>26826368772</v>
      </c>
      <c r="L107" s="3">
        <f t="shared" si="33"/>
        <v>25834634936</v>
      </c>
      <c r="M107" s="3">
        <f t="shared" si="33"/>
        <v>28653961798</v>
      </c>
    </row>
    <row r="108" spans="1:13" x14ac:dyDescent="0.2">
      <c r="D108" s="3"/>
      <c r="E108" s="3"/>
      <c r="F108" s="3"/>
      <c r="G108" s="3"/>
      <c r="H108" s="3"/>
      <c r="I108" s="3"/>
      <c r="J108" s="3"/>
      <c r="K108" s="3"/>
      <c r="L108" s="3"/>
      <c r="M108" s="3"/>
    </row>
    <row r="109" spans="1:13" x14ac:dyDescent="0.2">
      <c r="D109" s="3"/>
      <c r="E109" s="3"/>
      <c r="F109" s="3"/>
      <c r="G109" s="3"/>
      <c r="H109" s="3"/>
      <c r="I109" s="3"/>
      <c r="J109" s="3"/>
      <c r="K109" s="3"/>
      <c r="L109" s="3"/>
      <c r="M109" s="3"/>
    </row>
    <row r="113" spans="1:13" x14ac:dyDescent="0.2">
      <c r="A113" s="55" t="s">
        <v>78</v>
      </c>
      <c r="B113" s="25"/>
      <c r="C113" s="25"/>
      <c r="D113" s="1">
        <v>2005</v>
      </c>
      <c r="E113" s="1">
        <v>2006</v>
      </c>
      <c r="F113" s="1">
        <v>2007</v>
      </c>
      <c r="G113" s="1">
        <v>2008</v>
      </c>
      <c r="H113" s="1">
        <v>2009</v>
      </c>
      <c r="I113" s="1">
        <v>2010</v>
      </c>
      <c r="J113" s="1">
        <v>2011</v>
      </c>
      <c r="K113" s="1">
        <v>2012</v>
      </c>
      <c r="L113" s="1">
        <v>2013</v>
      </c>
      <c r="M113" s="1">
        <v>2014</v>
      </c>
    </row>
    <row r="114" spans="1:13" ht="15" customHeight="1" x14ac:dyDescent="0.2">
      <c r="A114" s="1"/>
      <c r="B114" s="1" t="s">
        <v>0</v>
      </c>
      <c r="D114" s="43">
        <f t="shared" ref="D114:M114" si="34">D75/1000000</f>
        <v>758344.77014399995</v>
      </c>
      <c r="E114" s="43">
        <f t="shared" si="34"/>
        <v>873726.00625900005</v>
      </c>
      <c r="F114" s="43">
        <f t="shared" si="34"/>
        <v>961181.06613000005</v>
      </c>
      <c r="G114" s="43">
        <f t="shared" si="34"/>
        <v>1135149.2306059999</v>
      </c>
      <c r="H114" s="43">
        <f t="shared" si="34"/>
        <v>1219105.8478310001</v>
      </c>
      <c r="I114" s="43">
        <f t="shared" si="34"/>
        <v>1328367.6626609999</v>
      </c>
      <c r="J114" s="43">
        <f t="shared" si="34"/>
        <v>1453322.8519860001</v>
      </c>
      <c r="K114" s="43">
        <f t="shared" si="34"/>
        <v>1543204.4372940001</v>
      </c>
      <c r="L114" s="43">
        <f t="shared" si="34"/>
        <v>1674183.8725970001</v>
      </c>
      <c r="M114" s="43">
        <f t="shared" si="34"/>
        <v>1818861.1150199999</v>
      </c>
    </row>
    <row r="115" spans="1:13" ht="15" customHeight="1" x14ac:dyDescent="0.2">
      <c r="A115" s="1" t="str">
        <f>CONCATENATE(0,1)</f>
        <v>01</v>
      </c>
      <c r="B115" s="1" t="s">
        <v>38</v>
      </c>
      <c r="D115" s="43">
        <f t="shared" ref="D115:M115" si="35">D76/1000000</f>
        <v>8403.08</v>
      </c>
      <c r="E115" s="43">
        <f t="shared" si="35"/>
        <v>9362.4170190000004</v>
      </c>
      <c r="F115" s="43">
        <f t="shared" si="35"/>
        <v>11848.058487</v>
      </c>
      <c r="G115" s="43">
        <f t="shared" si="35"/>
        <v>12520.380999999999</v>
      </c>
      <c r="H115" s="43">
        <f t="shared" si="35"/>
        <v>13861.956040999999</v>
      </c>
      <c r="I115" s="43">
        <f t="shared" si="35"/>
        <v>13440.704501</v>
      </c>
      <c r="J115" s="43">
        <f t="shared" si="35"/>
        <v>14348.529425999999</v>
      </c>
      <c r="K115" s="43">
        <f t="shared" si="35"/>
        <v>16256.596082</v>
      </c>
      <c r="L115" s="43">
        <f t="shared" si="35"/>
        <v>17324.868195999999</v>
      </c>
      <c r="M115" s="43">
        <f t="shared" si="35"/>
        <v>19710.664686</v>
      </c>
    </row>
    <row r="116" spans="1:13" ht="15" customHeight="1" x14ac:dyDescent="0.2">
      <c r="A116" s="1" t="str">
        <f>CONCATENATE(0,2)</f>
        <v>02</v>
      </c>
      <c r="B116" s="1" t="s">
        <v>39</v>
      </c>
      <c r="D116" s="43">
        <f t="shared" ref="D116:M116" si="36">D77/1000000</f>
        <v>20581.675901999999</v>
      </c>
      <c r="E116" s="43">
        <f t="shared" si="36"/>
        <v>23272.975001999999</v>
      </c>
      <c r="F116" s="43">
        <f t="shared" si="36"/>
        <v>24738.793367999999</v>
      </c>
      <c r="G116" s="43">
        <f t="shared" si="36"/>
        <v>27002.096001000002</v>
      </c>
      <c r="H116" s="43">
        <f t="shared" si="36"/>
        <v>28515.510308000001</v>
      </c>
      <c r="I116" s="43">
        <f t="shared" si="36"/>
        <v>31857.992165</v>
      </c>
      <c r="J116" s="43">
        <f t="shared" si="36"/>
        <v>33746.515243000002</v>
      </c>
      <c r="K116" s="43">
        <f t="shared" si="36"/>
        <v>36461.453309999997</v>
      </c>
      <c r="L116" s="43">
        <f t="shared" si="36"/>
        <v>39263.597830999999</v>
      </c>
      <c r="M116" s="43">
        <f t="shared" si="36"/>
        <v>40583.233539000001</v>
      </c>
    </row>
    <row r="117" spans="1:13" ht="15" customHeight="1" x14ac:dyDescent="0.2">
      <c r="A117" s="1" t="str">
        <f>CONCATENATE(0,3)</f>
        <v>03</v>
      </c>
      <c r="B117" s="1" t="s">
        <v>40</v>
      </c>
      <c r="D117" s="43">
        <f t="shared" ref="D117:M117" si="37">D78/1000000</f>
        <v>5389.2096380000003</v>
      </c>
      <c r="E117" s="43">
        <f t="shared" si="37"/>
        <v>6457.7436289999996</v>
      </c>
      <c r="F117" s="43">
        <f t="shared" si="37"/>
        <v>7730.4128920000003</v>
      </c>
      <c r="G117" s="43">
        <f t="shared" si="37"/>
        <v>8317.0732040000003</v>
      </c>
      <c r="H117" s="43">
        <f t="shared" si="37"/>
        <v>9869.5531069999997</v>
      </c>
      <c r="I117" s="43">
        <f t="shared" si="37"/>
        <v>9556.3115039999993</v>
      </c>
      <c r="J117" s="43">
        <f t="shared" si="37"/>
        <v>10174.486507</v>
      </c>
      <c r="K117" s="43">
        <f t="shared" si="37"/>
        <v>11877.937089999999</v>
      </c>
      <c r="L117" s="43">
        <f t="shared" si="37"/>
        <v>12352.632068999999</v>
      </c>
      <c r="M117" s="43">
        <f t="shared" si="37"/>
        <v>12906.541497</v>
      </c>
    </row>
    <row r="118" spans="1:13" ht="15" customHeight="1" x14ac:dyDescent="0.2">
      <c r="A118" s="1" t="str">
        <f>CONCATENATE(0,4)</f>
        <v>04</v>
      </c>
      <c r="B118" s="1" t="s">
        <v>41</v>
      </c>
      <c r="D118" s="43">
        <f t="shared" ref="D118:M118" si="38">D79/1000000</f>
        <v>9191.3970050000007</v>
      </c>
      <c r="E118" s="43">
        <f t="shared" si="38"/>
        <v>10617.982927999999</v>
      </c>
      <c r="F118" s="43">
        <f t="shared" si="38"/>
        <v>11319.161286</v>
      </c>
      <c r="G118" s="43">
        <f t="shared" si="38"/>
        <v>14393.604857</v>
      </c>
      <c r="H118" s="43">
        <f t="shared" si="38"/>
        <v>13498.377</v>
      </c>
      <c r="I118" s="43">
        <f t="shared" si="38"/>
        <v>14829.577981</v>
      </c>
      <c r="J118" s="43">
        <f t="shared" si="38"/>
        <v>16497.592000000001</v>
      </c>
      <c r="K118" s="43">
        <f t="shared" si="38"/>
        <v>18904.627</v>
      </c>
      <c r="L118" s="43">
        <f t="shared" si="38"/>
        <v>19433.933000000001</v>
      </c>
      <c r="M118" s="43">
        <f t="shared" si="38"/>
        <v>21462.902128999998</v>
      </c>
    </row>
    <row r="119" spans="1:13" ht="15" customHeight="1" x14ac:dyDescent="0.2">
      <c r="A119" s="1" t="str">
        <f>CONCATENATE(0,5)</f>
        <v>05</v>
      </c>
      <c r="B119" s="1" t="s">
        <v>42</v>
      </c>
      <c r="D119" s="43">
        <f t="shared" ref="D119:M119" si="39">D80/1000000</f>
        <v>19549.712641999999</v>
      </c>
      <c r="E119" s="43">
        <f t="shared" si="39"/>
        <v>20544.927388</v>
      </c>
      <c r="F119" s="43">
        <f t="shared" si="39"/>
        <v>24998.542253</v>
      </c>
      <c r="G119" s="43">
        <f t="shared" si="39"/>
        <v>29721.477999999999</v>
      </c>
      <c r="H119" s="43">
        <f t="shared" si="39"/>
        <v>32623.504874999999</v>
      </c>
      <c r="I119" s="43">
        <f t="shared" si="39"/>
        <v>48729.569036000001</v>
      </c>
      <c r="J119" s="43">
        <f t="shared" si="39"/>
        <v>64958.265863000001</v>
      </c>
      <c r="K119" s="43">
        <f t="shared" si="39"/>
        <v>33847.902683</v>
      </c>
      <c r="L119" s="43">
        <f t="shared" si="39"/>
        <v>37264.872540999997</v>
      </c>
      <c r="M119" s="43">
        <f t="shared" si="39"/>
        <v>42345.106382999998</v>
      </c>
    </row>
    <row r="120" spans="1:13" ht="15" customHeight="1" x14ac:dyDescent="0.2">
      <c r="A120" s="1" t="str">
        <f>CONCATENATE(0,6)</f>
        <v>06</v>
      </c>
      <c r="B120" s="1" t="s">
        <v>43</v>
      </c>
      <c r="D120" s="43">
        <f t="shared" ref="D120:M120" si="40">D81/1000000</f>
        <v>5746.1432640000003</v>
      </c>
      <c r="E120" s="43">
        <f t="shared" si="40"/>
        <v>6552.352954</v>
      </c>
      <c r="F120" s="43">
        <f t="shared" si="40"/>
        <v>7093.065842</v>
      </c>
      <c r="G120" s="43">
        <f t="shared" si="40"/>
        <v>8706.3817940000008</v>
      </c>
      <c r="H120" s="43">
        <f t="shared" si="40"/>
        <v>8207.2928969999994</v>
      </c>
      <c r="I120" s="43">
        <f t="shared" si="40"/>
        <v>8823.6319480000002</v>
      </c>
      <c r="J120" s="43">
        <f t="shared" si="40"/>
        <v>11083.944366</v>
      </c>
      <c r="K120" s="43">
        <f t="shared" si="40"/>
        <v>12176.319342999999</v>
      </c>
      <c r="L120" s="43">
        <f t="shared" si="40"/>
        <v>12275.431488</v>
      </c>
      <c r="M120" s="43">
        <f t="shared" si="40"/>
        <v>13954.535087</v>
      </c>
    </row>
    <row r="121" spans="1:13" ht="15" customHeight="1" x14ac:dyDescent="0.2">
      <c r="A121" s="1" t="str">
        <f>CONCATENATE(0,7)</f>
        <v>07</v>
      </c>
      <c r="B121" s="1" t="s">
        <v>44</v>
      </c>
      <c r="D121" s="43">
        <f t="shared" ref="D121:M121" si="41">D82/1000000</f>
        <v>34343.041498999999</v>
      </c>
      <c r="E121" s="43">
        <f t="shared" si="41"/>
        <v>36969.628532000002</v>
      </c>
      <c r="F121" s="43">
        <f t="shared" si="41"/>
        <v>42737.957839000002</v>
      </c>
      <c r="G121" s="43">
        <f t="shared" si="41"/>
        <v>46683.397266</v>
      </c>
      <c r="H121" s="43">
        <f t="shared" si="41"/>
        <v>52697.369508000003</v>
      </c>
      <c r="I121" s="43">
        <f t="shared" si="41"/>
        <v>55862.272648999999</v>
      </c>
      <c r="J121" s="43">
        <f t="shared" si="41"/>
        <v>63346.884616000003</v>
      </c>
      <c r="K121" s="43">
        <f t="shared" si="41"/>
        <v>70463.278737999994</v>
      </c>
      <c r="L121" s="43">
        <f t="shared" si="41"/>
        <v>71532.949290000004</v>
      </c>
      <c r="M121" s="43">
        <f t="shared" si="41"/>
        <v>97113.434643000001</v>
      </c>
    </row>
    <row r="122" spans="1:13" ht="15" customHeight="1" x14ac:dyDescent="0.2">
      <c r="A122" s="1" t="str">
        <f>CONCATENATE(0,8)</f>
        <v>08</v>
      </c>
      <c r="B122" s="1" t="s">
        <v>45</v>
      </c>
      <c r="D122" s="43">
        <f t="shared" ref="D122:M122" si="42">D83/1000000</f>
        <v>26546.508475999999</v>
      </c>
      <c r="E122" s="43">
        <f t="shared" si="42"/>
        <v>29477.218937000001</v>
      </c>
      <c r="F122" s="43">
        <f t="shared" si="42"/>
        <v>29779.749219000001</v>
      </c>
      <c r="G122" s="43">
        <f t="shared" si="42"/>
        <v>35147.203199000003</v>
      </c>
      <c r="H122" s="43">
        <f t="shared" si="42"/>
        <v>39169.103529</v>
      </c>
      <c r="I122" s="43">
        <f t="shared" si="42"/>
        <v>40214.375479000002</v>
      </c>
      <c r="J122" s="43">
        <f t="shared" si="42"/>
        <v>44779.983057999998</v>
      </c>
      <c r="K122" s="43">
        <f t="shared" si="42"/>
        <v>50994.201452000001</v>
      </c>
      <c r="L122" s="43">
        <f t="shared" si="42"/>
        <v>57509.014621000002</v>
      </c>
      <c r="M122" s="43">
        <f t="shared" si="42"/>
        <v>56357.868691000003</v>
      </c>
    </row>
    <row r="123" spans="1:13" ht="15" customHeight="1" x14ac:dyDescent="0.2">
      <c r="A123" s="1"/>
      <c r="B123" s="44" t="s">
        <v>73</v>
      </c>
      <c r="D123" s="43">
        <f t="shared" ref="D123:M123" si="43">D84/1000000</f>
        <v>79623.633100000006</v>
      </c>
      <c r="E123" s="43">
        <f t="shared" si="43"/>
        <v>91495.586129000003</v>
      </c>
      <c r="F123" s="43">
        <f t="shared" si="43"/>
        <v>100246.185216</v>
      </c>
      <c r="G123" s="43">
        <f t="shared" si="43"/>
        <v>115833.099649</v>
      </c>
      <c r="H123" s="43">
        <f t="shared" si="43"/>
        <v>118673.749345</v>
      </c>
      <c r="I123" s="43">
        <f t="shared" si="43"/>
        <v>129027.454459</v>
      </c>
      <c r="J123" s="43">
        <f t="shared" si="43"/>
        <v>137725.363487</v>
      </c>
      <c r="K123" s="43">
        <f t="shared" si="43"/>
        <v>143689.02202100001</v>
      </c>
      <c r="L123" s="43">
        <f t="shared" si="43"/>
        <v>154323.930938</v>
      </c>
      <c r="M123" s="43">
        <f t="shared" si="43"/>
        <v>171557.89554299999</v>
      </c>
    </row>
    <row r="124" spans="1:13" ht="15" customHeight="1" x14ac:dyDescent="0.2">
      <c r="A124" s="1" t="str">
        <f>CONCATENATE(10, )</f>
        <v>10</v>
      </c>
      <c r="B124" s="1" t="s">
        <v>46</v>
      </c>
      <c r="D124" s="43">
        <f t="shared" ref="D124:M124" si="44">D85/1000000</f>
        <v>11666.700378</v>
      </c>
      <c r="E124" s="43">
        <f t="shared" si="44"/>
        <v>13181.83123</v>
      </c>
      <c r="F124" s="43">
        <f t="shared" si="44"/>
        <v>14544.424654</v>
      </c>
      <c r="G124" s="43">
        <f t="shared" si="44"/>
        <v>17453.507829999999</v>
      </c>
      <c r="H124" s="43">
        <f t="shared" si="44"/>
        <v>19857.106521999998</v>
      </c>
      <c r="I124" s="43">
        <f t="shared" si="44"/>
        <v>20182.320935</v>
      </c>
      <c r="J124" s="43">
        <f t="shared" si="44"/>
        <v>22388.416458</v>
      </c>
      <c r="K124" s="43">
        <f t="shared" si="44"/>
        <v>22880.318028999998</v>
      </c>
      <c r="L124" s="43">
        <f t="shared" si="44"/>
        <v>26168.506689000002</v>
      </c>
      <c r="M124" s="43">
        <f t="shared" si="44"/>
        <v>29475.892953999999</v>
      </c>
    </row>
    <row r="125" spans="1:13" ht="15" customHeight="1" x14ac:dyDescent="0.2">
      <c r="A125" s="1" t="str">
        <f>CONCATENATE(11, )</f>
        <v>11</v>
      </c>
      <c r="B125" s="1" t="s">
        <v>47</v>
      </c>
      <c r="D125" s="43">
        <f t="shared" ref="D125:M125" si="45">D86/1000000</f>
        <v>27554.526097999998</v>
      </c>
      <c r="E125" s="43">
        <f t="shared" si="45"/>
        <v>29879.877511999999</v>
      </c>
      <c r="F125" s="43">
        <f t="shared" si="45"/>
        <v>31573.963285000002</v>
      </c>
      <c r="G125" s="43">
        <f t="shared" si="45"/>
        <v>41452.289706000003</v>
      </c>
      <c r="H125" s="43">
        <f t="shared" si="45"/>
        <v>45440.360339999999</v>
      </c>
      <c r="I125" s="43">
        <f t="shared" si="45"/>
        <v>45651.258609999997</v>
      </c>
      <c r="J125" s="43">
        <f t="shared" si="45"/>
        <v>52602.338993999998</v>
      </c>
      <c r="K125" s="43">
        <f t="shared" si="45"/>
        <v>53637.201293999999</v>
      </c>
      <c r="L125" s="43">
        <f t="shared" si="45"/>
        <v>59696.119764000003</v>
      </c>
      <c r="M125" s="43">
        <f t="shared" si="45"/>
        <v>65500.031596000001</v>
      </c>
    </row>
    <row r="126" spans="1:13" ht="15" customHeight="1" x14ac:dyDescent="0.2">
      <c r="A126" s="1" t="str">
        <f>CONCATENATE(12, )</f>
        <v>12</v>
      </c>
      <c r="B126" s="1" t="s">
        <v>48</v>
      </c>
      <c r="D126" s="43">
        <f t="shared" ref="D126:M126" si="46">D87/1000000</f>
        <v>23321.025399999999</v>
      </c>
      <c r="E126" s="43">
        <f t="shared" si="46"/>
        <v>28450.018803999999</v>
      </c>
      <c r="F126" s="43">
        <f t="shared" si="46"/>
        <v>28592.977728999998</v>
      </c>
      <c r="G126" s="43">
        <f t="shared" si="46"/>
        <v>34018.639091999998</v>
      </c>
      <c r="H126" s="43">
        <f t="shared" si="46"/>
        <v>35403.48964</v>
      </c>
      <c r="I126" s="43">
        <f t="shared" si="46"/>
        <v>39798.484299999996</v>
      </c>
      <c r="J126" s="43">
        <f t="shared" si="46"/>
        <v>43062.433139000001</v>
      </c>
      <c r="K126" s="43">
        <f t="shared" si="46"/>
        <v>48498.804221999999</v>
      </c>
      <c r="L126" s="43">
        <f t="shared" si="46"/>
        <v>50358.058599999997</v>
      </c>
      <c r="M126" s="43">
        <f t="shared" si="46"/>
        <v>56089.544723999999</v>
      </c>
    </row>
    <row r="127" spans="1:13" ht="15" customHeight="1" x14ac:dyDescent="0.2">
      <c r="A127" s="1" t="str">
        <f>CONCATENATE(13, )</f>
        <v>13</v>
      </c>
      <c r="B127" s="1" t="s">
        <v>49</v>
      </c>
      <c r="D127" s="43">
        <f t="shared" ref="D127:M127" si="47">D88/1000000</f>
        <v>17774.326508999999</v>
      </c>
      <c r="E127" s="43">
        <f t="shared" si="47"/>
        <v>18658.415121000002</v>
      </c>
      <c r="F127" s="43">
        <f t="shared" si="47"/>
        <v>23598.422223000001</v>
      </c>
      <c r="G127" s="43">
        <f t="shared" si="47"/>
        <v>25511.966091999999</v>
      </c>
      <c r="H127" s="43">
        <f t="shared" si="47"/>
        <v>27051.709812000001</v>
      </c>
      <c r="I127" s="43">
        <f t="shared" si="47"/>
        <v>26623.722715</v>
      </c>
      <c r="J127" s="43">
        <f t="shared" si="47"/>
        <v>31273.828963</v>
      </c>
      <c r="K127" s="43">
        <f t="shared" si="47"/>
        <v>35446.128327999999</v>
      </c>
      <c r="L127" s="43">
        <f t="shared" si="47"/>
        <v>38651.204025999999</v>
      </c>
      <c r="M127" s="43">
        <f t="shared" si="47"/>
        <v>37116.227586000001</v>
      </c>
    </row>
    <row r="128" spans="1:13" ht="15" customHeight="1" x14ac:dyDescent="0.2">
      <c r="A128" s="1" t="str">
        <f>CONCATENATE(14, )</f>
        <v>14</v>
      </c>
      <c r="B128" s="1" t="s">
        <v>50</v>
      </c>
      <c r="D128" s="43">
        <f t="shared" ref="D128:M128" si="48">D89/1000000</f>
        <v>41589.589498000001</v>
      </c>
      <c r="E128" s="43">
        <f t="shared" si="48"/>
        <v>46660.401648999999</v>
      </c>
      <c r="F128" s="43">
        <f t="shared" si="48"/>
        <v>51234.498717000002</v>
      </c>
      <c r="G128" s="43">
        <f t="shared" si="48"/>
        <v>62113.594476999999</v>
      </c>
      <c r="H128" s="43">
        <f t="shared" si="48"/>
        <v>69949.300176000004</v>
      </c>
      <c r="I128" s="43">
        <f t="shared" si="48"/>
        <v>70828.736610000007</v>
      </c>
      <c r="J128" s="43">
        <f t="shared" si="48"/>
        <v>75324.494814999998</v>
      </c>
      <c r="K128" s="43">
        <f t="shared" si="48"/>
        <v>79820.030110000007</v>
      </c>
      <c r="L128" s="43">
        <f t="shared" si="48"/>
        <v>83625.64486</v>
      </c>
      <c r="M128" s="43">
        <f t="shared" si="48"/>
        <v>90312.650745999999</v>
      </c>
    </row>
    <row r="129" spans="1:13" ht="15" customHeight="1" x14ac:dyDescent="0.2">
      <c r="A129" s="1" t="str">
        <f>CONCATENATE(15, )</f>
        <v>15</v>
      </c>
      <c r="B129" s="1" t="s">
        <v>51</v>
      </c>
      <c r="D129" s="43">
        <f t="shared" ref="D129:M129" si="49">D90/1000000</f>
        <v>87295.570099999997</v>
      </c>
      <c r="E129" s="43">
        <f t="shared" si="49"/>
        <v>102630.145</v>
      </c>
      <c r="F129" s="43">
        <f t="shared" si="49"/>
        <v>111403.576997</v>
      </c>
      <c r="G129" s="43">
        <f t="shared" si="49"/>
        <v>141399.52979999999</v>
      </c>
      <c r="H129" s="43">
        <f t="shared" si="49"/>
        <v>144237.58559999999</v>
      </c>
      <c r="I129" s="43">
        <f t="shared" si="49"/>
        <v>166612.07519999999</v>
      </c>
      <c r="J129" s="43">
        <f t="shared" si="49"/>
        <v>179430.83170000001</v>
      </c>
      <c r="K129" s="43">
        <f t="shared" si="49"/>
        <v>194377.8664</v>
      </c>
      <c r="L129" s="43">
        <f t="shared" si="49"/>
        <v>208297.2911</v>
      </c>
      <c r="M129" s="43">
        <f t="shared" si="49"/>
        <v>248501.680001</v>
      </c>
    </row>
    <row r="130" spans="1:13" ht="15" customHeight="1" x14ac:dyDescent="0.2">
      <c r="A130" s="1" t="str">
        <f>CONCATENATE(16, )</f>
        <v>16</v>
      </c>
      <c r="B130" s="1" t="s">
        <v>52</v>
      </c>
      <c r="D130" s="43">
        <f t="shared" ref="D130:M130" si="50">D91/1000000</f>
        <v>26292.133872999999</v>
      </c>
      <c r="E130" s="43">
        <f t="shared" si="50"/>
        <v>30285.055153000001</v>
      </c>
      <c r="F130" s="43">
        <f t="shared" si="50"/>
        <v>35263.105634</v>
      </c>
      <c r="G130" s="43">
        <f t="shared" si="50"/>
        <v>39486.917406</v>
      </c>
      <c r="H130" s="43">
        <f t="shared" si="50"/>
        <v>44224.259188000004</v>
      </c>
      <c r="I130" s="43">
        <f t="shared" si="50"/>
        <v>48321.3583</v>
      </c>
      <c r="J130" s="43">
        <f t="shared" si="50"/>
        <v>52349.069077</v>
      </c>
      <c r="K130" s="43">
        <f t="shared" si="50"/>
        <v>51065.939046</v>
      </c>
      <c r="L130" s="43">
        <f t="shared" si="50"/>
        <v>57932.059772000001</v>
      </c>
      <c r="M130" s="43">
        <f t="shared" si="50"/>
        <v>60667.866664000001</v>
      </c>
    </row>
    <row r="131" spans="1:13" ht="15" customHeight="1" x14ac:dyDescent="0.2">
      <c r="A131" s="1" t="str">
        <f>CONCATENATE(17, )</f>
        <v>17</v>
      </c>
      <c r="B131" s="1" t="s">
        <v>53</v>
      </c>
      <c r="D131" s="43">
        <f t="shared" ref="D131:M131" si="51">D92/1000000</f>
        <v>11723.698417</v>
      </c>
      <c r="E131" s="43">
        <f t="shared" si="51"/>
        <v>12935.130999999999</v>
      </c>
      <c r="F131" s="43">
        <f t="shared" si="51"/>
        <v>13407.844023</v>
      </c>
      <c r="G131" s="43">
        <f t="shared" si="51"/>
        <v>16151.186</v>
      </c>
      <c r="H131" s="43">
        <f t="shared" si="51"/>
        <v>17213.617998999998</v>
      </c>
      <c r="I131" s="43">
        <f t="shared" si="51"/>
        <v>18418.823666</v>
      </c>
      <c r="J131" s="43">
        <f t="shared" si="51"/>
        <v>21704.112000000001</v>
      </c>
      <c r="K131" s="43">
        <f t="shared" si="51"/>
        <v>20383.352999999999</v>
      </c>
      <c r="L131" s="43">
        <f t="shared" si="51"/>
        <v>24395.158681000001</v>
      </c>
      <c r="M131" s="43">
        <f t="shared" si="51"/>
        <v>26190.831999999999</v>
      </c>
    </row>
    <row r="132" spans="1:13" ht="15" customHeight="1" x14ac:dyDescent="0.2">
      <c r="A132" s="1" t="str">
        <f>CONCATENATE(18, )</f>
        <v>18</v>
      </c>
      <c r="B132" s="1" t="s">
        <v>54</v>
      </c>
      <c r="D132" s="43">
        <f t="shared" ref="D132:M132" si="52">D93/1000000</f>
        <v>8531.3757810000006</v>
      </c>
      <c r="E132" s="43">
        <f t="shared" si="52"/>
        <v>9868.5117470000005</v>
      </c>
      <c r="F132" s="43">
        <f t="shared" si="52"/>
        <v>10962.220777</v>
      </c>
      <c r="G132" s="43">
        <f t="shared" si="52"/>
        <v>13270.281225999999</v>
      </c>
      <c r="H132" s="43">
        <f t="shared" si="52"/>
        <v>14702.164613999999</v>
      </c>
      <c r="I132" s="43">
        <f t="shared" si="52"/>
        <v>15996.551568999999</v>
      </c>
      <c r="J132" s="43">
        <f t="shared" si="52"/>
        <v>16952.528307</v>
      </c>
      <c r="K132" s="43">
        <f t="shared" si="52"/>
        <v>20399.211587000002</v>
      </c>
      <c r="L132" s="43">
        <f t="shared" si="52"/>
        <v>19006.757092</v>
      </c>
      <c r="M132" s="43">
        <f t="shared" si="52"/>
        <v>22989.257226000002</v>
      </c>
    </row>
    <row r="133" spans="1:13" ht="15" customHeight="1" x14ac:dyDescent="0.2">
      <c r="A133" s="1" t="str">
        <f>CONCATENATE(19, )</f>
        <v>19</v>
      </c>
      <c r="B133" s="1" t="s">
        <v>55</v>
      </c>
      <c r="D133" s="43">
        <f t="shared" ref="D133:M133" si="53">D94/1000000</f>
        <v>33036.002079999998</v>
      </c>
      <c r="E133" s="43">
        <f t="shared" si="53"/>
        <v>37317.672873000003</v>
      </c>
      <c r="F133" s="43">
        <f t="shared" si="53"/>
        <v>40379.184255</v>
      </c>
      <c r="G133" s="43">
        <f t="shared" si="53"/>
        <v>47516.469172999998</v>
      </c>
      <c r="H133" s="43">
        <f t="shared" si="53"/>
        <v>50854.491782999998</v>
      </c>
      <c r="I133" s="43">
        <f t="shared" si="53"/>
        <v>56499.857277000003</v>
      </c>
      <c r="J133" s="43">
        <f t="shared" si="53"/>
        <v>68704.580266999998</v>
      </c>
      <c r="K133" s="43">
        <f t="shared" si="53"/>
        <v>79861.135261999996</v>
      </c>
      <c r="L133" s="43">
        <f t="shared" si="53"/>
        <v>107864.95282000001</v>
      </c>
      <c r="M133" s="43">
        <f t="shared" si="53"/>
        <v>83812.467497999998</v>
      </c>
    </row>
    <row r="134" spans="1:13" ht="15" customHeight="1" x14ac:dyDescent="0.2">
      <c r="A134" s="1" t="str">
        <f>CONCATENATE(20, )</f>
        <v>20</v>
      </c>
      <c r="B134" s="1" t="s">
        <v>56</v>
      </c>
      <c r="D134" s="43">
        <f t="shared" ref="D134:M134" si="54">D95/1000000</f>
        <v>25859.867999999999</v>
      </c>
      <c r="E134" s="43">
        <f t="shared" si="54"/>
        <v>31886.721000000001</v>
      </c>
      <c r="F134" s="43">
        <f t="shared" si="54"/>
        <v>35632.106</v>
      </c>
      <c r="G134" s="43">
        <f t="shared" si="54"/>
        <v>39717.963000000003</v>
      </c>
      <c r="H134" s="43">
        <f t="shared" si="54"/>
        <v>43209.749000000003</v>
      </c>
      <c r="I134" s="43">
        <f t="shared" si="54"/>
        <v>49041.468999999997</v>
      </c>
      <c r="J134" s="43">
        <f t="shared" si="54"/>
        <v>47351.589</v>
      </c>
      <c r="K134" s="43">
        <f t="shared" si="54"/>
        <v>55519.591999999997</v>
      </c>
      <c r="L134" s="43">
        <f t="shared" si="54"/>
        <v>60063.522940000003</v>
      </c>
      <c r="M134" s="43">
        <f t="shared" si="54"/>
        <v>66823.344326999999</v>
      </c>
    </row>
    <row r="135" spans="1:13" ht="15" customHeight="1" x14ac:dyDescent="0.2">
      <c r="A135" s="1" t="str">
        <f>CONCATENATE(21, )</f>
        <v>21</v>
      </c>
      <c r="B135" s="1" t="s">
        <v>57</v>
      </c>
      <c r="D135" s="43">
        <f t="shared" ref="D135:M135" si="55">D96/1000000</f>
        <v>30589.370500000001</v>
      </c>
      <c r="E135" s="43">
        <f t="shared" si="55"/>
        <v>35633.839120999997</v>
      </c>
      <c r="F135" s="43">
        <f t="shared" si="55"/>
        <v>44686.271308000003</v>
      </c>
      <c r="G135" s="43">
        <f t="shared" si="55"/>
        <v>47484.687299999998</v>
      </c>
      <c r="H135" s="43">
        <f t="shared" si="55"/>
        <v>51084.2</v>
      </c>
      <c r="I135" s="43">
        <f t="shared" si="55"/>
        <v>54196.364200000004</v>
      </c>
      <c r="J135" s="43">
        <f t="shared" si="55"/>
        <v>60603.610610000003</v>
      </c>
      <c r="K135" s="43">
        <f t="shared" si="55"/>
        <v>64783.504130000001</v>
      </c>
      <c r="L135" s="43">
        <f t="shared" si="55"/>
        <v>75024.874790000002</v>
      </c>
      <c r="M135" s="43">
        <f t="shared" si="55"/>
        <v>86183.572144000005</v>
      </c>
    </row>
    <row r="136" spans="1:13" ht="15" customHeight="1" x14ac:dyDescent="0.2">
      <c r="A136" s="1" t="str">
        <f>CONCATENATE(22, )</f>
        <v>22</v>
      </c>
      <c r="B136" s="1" t="s">
        <v>58</v>
      </c>
      <c r="D136" s="43">
        <f t="shared" ref="D136:M136" si="56">D97/1000000</f>
        <v>11284.713059</v>
      </c>
      <c r="E136" s="43">
        <f t="shared" si="56"/>
        <v>13524.876591</v>
      </c>
      <c r="F136" s="43">
        <f t="shared" si="56"/>
        <v>14417.486267</v>
      </c>
      <c r="G136" s="43">
        <f t="shared" si="56"/>
        <v>18413.769</v>
      </c>
      <c r="H136" s="43">
        <f t="shared" si="56"/>
        <v>19909.497554000001</v>
      </c>
      <c r="I136" s="43">
        <f t="shared" si="56"/>
        <v>20840.840994999999</v>
      </c>
      <c r="J136" s="43">
        <f t="shared" si="56"/>
        <v>23029.159646</v>
      </c>
      <c r="K136" s="43">
        <f t="shared" si="56"/>
        <v>23209.493330000001</v>
      </c>
      <c r="L136" s="43">
        <f t="shared" si="56"/>
        <v>25078.047832</v>
      </c>
      <c r="M136" s="43">
        <f t="shared" si="56"/>
        <v>28685.924884</v>
      </c>
    </row>
    <row r="137" spans="1:13" ht="15" customHeight="1" x14ac:dyDescent="0.2">
      <c r="A137" s="1" t="str">
        <f>CONCATENATE(23, )</f>
        <v>23</v>
      </c>
      <c r="B137" s="1" t="s">
        <v>59</v>
      </c>
      <c r="D137" s="43">
        <f t="shared" ref="D137:M137" si="57">D98/1000000</f>
        <v>9741.4018259999993</v>
      </c>
      <c r="E137" s="43">
        <f t="shared" si="57"/>
        <v>11169.664634000001</v>
      </c>
      <c r="F137" s="43">
        <f t="shared" si="57"/>
        <v>13687.294</v>
      </c>
      <c r="G137" s="43">
        <f t="shared" si="57"/>
        <v>17606.357</v>
      </c>
      <c r="H137" s="43">
        <f t="shared" si="57"/>
        <v>18442.523417</v>
      </c>
      <c r="I137" s="43">
        <f t="shared" si="57"/>
        <v>23018.067844000001</v>
      </c>
      <c r="J137" s="43">
        <f t="shared" si="57"/>
        <v>29908.394067000001</v>
      </c>
      <c r="K137" s="43">
        <f t="shared" si="57"/>
        <v>24731.205462999998</v>
      </c>
      <c r="L137" s="43">
        <f t="shared" si="57"/>
        <v>28142.856521000002</v>
      </c>
      <c r="M137" s="43">
        <f t="shared" si="57"/>
        <v>27139.902883999999</v>
      </c>
    </row>
    <row r="138" spans="1:13" ht="15" customHeight="1" x14ac:dyDescent="0.2">
      <c r="A138" s="1" t="str">
        <f>CONCATENATE(24, )</f>
        <v>24</v>
      </c>
      <c r="B138" s="1" t="s">
        <v>60</v>
      </c>
      <c r="D138" s="43">
        <f t="shared" ref="D138:M138" si="58">D99/1000000</f>
        <v>18318.339042</v>
      </c>
      <c r="E138" s="43">
        <f t="shared" si="58"/>
        <v>21051.438039000001</v>
      </c>
      <c r="F138" s="43">
        <f t="shared" si="58"/>
        <v>21970.669038</v>
      </c>
      <c r="G138" s="43">
        <f t="shared" si="58"/>
        <v>24797.19</v>
      </c>
      <c r="H138" s="43">
        <f t="shared" si="58"/>
        <v>25955.166982999999</v>
      </c>
      <c r="I138" s="43">
        <f t="shared" si="58"/>
        <v>26575.439814000001</v>
      </c>
      <c r="J138" s="43">
        <f t="shared" si="58"/>
        <v>30411.734</v>
      </c>
      <c r="K138" s="43">
        <f t="shared" si="58"/>
        <v>32585.279999999999</v>
      </c>
      <c r="L138" s="43">
        <f t="shared" si="58"/>
        <v>34407.083049000001</v>
      </c>
      <c r="M138" s="43">
        <f t="shared" si="58"/>
        <v>37753.501343999997</v>
      </c>
    </row>
    <row r="139" spans="1:13" ht="15" customHeight="1" x14ac:dyDescent="0.2">
      <c r="A139" s="1" t="str">
        <f>CONCATENATE(25, )</f>
        <v>25</v>
      </c>
      <c r="B139" s="1" t="s">
        <v>61</v>
      </c>
      <c r="D139" s="43">
        <f t="shared" ref="D139:M139" si="59">D100/1000000</f>
        <v>18217.516149999999</v>
      </c>
      <c r="E139" s="43">
        <f t="shared" si="59"/>
        <v>23062.70435</v>
      </c>
      <c r="F139" s="43">
        <f t="shared" si="59"/>
        <v>23585.946736000002</v>
      </c>
      <c r="G139" s="43">
        <f t="shared" si="59"/>
        <v>27957.194722</v>
      </c>
      <c r="H139" s="43">
        <f t="shared" si="59"/>
        <v>31296.1</v>
      </c>
      <c r="I139" s="43">
        <f t="shared" si="59"/>
        <v>32447.179759999999</v>
      </c>
      <c r="J139" s="43">
        <f t="shared" si="59"/>
        <v>34687.142354000003</v>
      </c>
      <c r="K139" s="43">
        <f t="shared" si="59"/>
        <v>37772.335682999998</v>
      </c>
      <c r="L139" s="43">
        <f t="shared" si="59"/>
        <v>42808.458565000001</v>
      </c>
      <c r="M139" s="43">
        <f t="shared" si="59"/>
        <v>46202.361658000002</v>
      </c>
    </row>
    <row r="140" spans="1:13" ht="15" customHeight="1" x14ac:dyDescent="0.2">
      <c r="A140" s="1" t="str">
        <f>CONCATENATE(26, )</f>
        <v>26</v>
      </c>
      <c r="B140" s="1" t="s">
        <v>62</v>
      </c>
      <c r="D140" s="43">
        <f t="shared" ref="D140:M140" si="60">D101/1000000</f>
        <v>21527.867181000001</v>
      </c>
      <c r="E140" s="43">
        <f t="shared" si="60"/>
        <v>26010.333280999999</v>
      </c>
      <c r="F140" s="43">
        <f t="shared" si="60"/>
        <v>26007.612710000001</v>
      </c>
      <c r="G140" s="43">
        <f t="shared" si="60"/>
        <v>31988.731137999999</v>
      </c>
      <c r="H140" s="43">
        <f t="shared" si="60"/>
        <v>36706.704686999998</v>
      </c>
      <c r="I140" s="43">
        <f t="shared" si="60"/>
        <v>37598.584548999999</v>
      </c>
      <c r="J140" s="43">
        <f t="shared" si="60"/>
        <v>46017.527516000002</v>
      </c>
      <c r="K140" s="43">
        <f t="shared" si="60"/>
        <v>43583.239818000002</v>
      </c>
      <c r="L140" s="43">
        <f t="shared" si="60"/>
        <v>51610.783948999997</v>
      </c>
      <c r="M140" s="43">
        <f t="shared" si="60"/>
        <v>58784.024416</v>
      </c>
    </row>
    <row r="141" spans="1:13" ht="15" customHeight="1" x14ac:dyDescent="0.2">
      <c r="A141" s="1" t="str">
        <f>CONCATENATE(27, )</f>
        <v>27</v>
      </c>
      <c r="B141" s="1" t="s">
        <v>63</v>
      </c>
      <c r="D141" s="43">
        <f t="shared" ref="D141:M141" si="61">D102/1000000</f>
        <v>25877.47853</v>
      </c>
      <c r="E141" s="43">
        <f t="shared" si="61"/>
        <v>30687.955373000001</v>
      </c>
      <c r="F141" s="43">
        <f t="shared" si="61"/>
        <v>30636.676405999999</v>
      </c>
      <c r="G141" s="43">
        <f t="shared" si="61"/>
        <v>37204.040895999999</v>
      </c>
      <c r="H141" s="43">
        <f t="shared" si="61"/>
        <v>35272.438104000001</v>
      </c>
      <c r="I141" s="43">
        <f t="shared" si="61"/>
        <v>34778.808164000002</v>
      </c>
      <c r="J141" s="43">
        <f t="shared" si="61"/>
        <v>37211.843482999997</v>
      </c>
      <c r="K141" s="43">
        <f t="shared" si="61"/>
        <v>37771.687164000003</v>
      </c>
      <c r="L141" s="43">
        <f t="shared" si="61"/>
        <v>39601.433079000002</v>
      </c>
      <c r="M141" s="43">
        <f t="shared" si="61"/>
        <v>43032.800456999998</v>
      </c>
    </row>
    <row r="142" spans="1:13" ht="15" customHeight="1" x14ac:dyDescent="0.2">
      <c r="A142" s="1" t="str">
        <f>CONCATENATE(28, )</f>
        <v>28</v>
      </c>
      <c r="B142" s="1" t="s">
        <v>64</v>
      </c>
      <c r="D142" s="43">
        <f t="shared" ref="D142:M142" si="62">D103/1000000</f>
        <v>21832.869191999998</v>
      </c>
      <c r="E142" s="43">
        <f t="shared" si="62"/>
        <v>25011.854334</v>
      </c>
      <c r="F142" s="43">
        <f t="shared" si="62"/>
        <v>29213.900275</v>
      </c>
      <c r="G142" s="43">
        <f t="shared" si="62"/>
        <v>33325.926581</v>
      </c>
      <c r="H142" s="43">
        <f t="shared" si="62"/>
        <v>39367.358370000002</v>
      </c>
      <c r="I142" s="43">
        <f t="shared" si="62"/>
        <v>40126.596363999997</v>
      </c>
      <c r="J142" s="43">
        <f t="shared" si="62"/>
        <v>36424.755645999998</v>
      </c>
      <c r="K142" s="43">
        <f t="shared" si="62"/>
        <v>41416.355804999999</v>
      </c>
      <c r="L142" s="43">
        <f t="shared" si="62"/>
        <v>44074.876515999997</v>
      </c>
      <c r="M142" s="43">
        <f t="shared" si="62"/>
        <v>47400.348895000003</v>
      </c>
    </row>
    <row r="143" spans="1:13" ht="15" customHeight="1" x14ac:dyDescent="0.2">
      <c r="A143" s="1" t="str">
        <f>CONCATENATE(29, )</f>
        <v>29</v>
      </c>
      <c r="B143" s="1" t="s">
        <v>65</v>
      </c>
      <c r="D143" s="43">
        <f t="shared" ref="D143:M143" si="63">D104/1000000</f>
        <v>7689.036384</v>
      </c>
      <c r="E143" s="43">
        <f t="shared" si="63"/>
        <v>8611.3223569999991</v>
      </c>
      <c r="F143" s="43">
        <f t="shared" si="63"/>
        <v>10199.936315000001</v>
      </c>
      <c r="G143" s="43">
        <f t="shared" si="63"/>
        <v>12435.05934</v>
      </c>
      <c r="H143" s="43">
        <f t="shared" si="63"/>
        <v>12740.12816</v>
      </c>
      <c r="I143" s="43">
        <f t="shared" si="63"/>
        <v>12999.406687000001</v>
      </c>
      <c r="J143" s="43">
        <f t="shared" si="63"/>
        <v>14336.972718000001</v>
      </c>
      <c r="K143" s="43">
        <f t="shared" si="63"/>
        <v>16971.504503</v>
      </c>
      <c r="L143" s="43">
        <f t="shared" si="63"/>
        <v>17355.775226000002</v>
      </c>
      <c r="M143" s="43">
        <f t="shared" si="63"/>
        <v>17515.999146999999</v>
      </c>
    </row>
    <row r="144" spans="1:13" ht="15" customHeight="1" x14ac:dyDescent="0.2">
      <c r="A144" s="1" t="str">
        <f>CONCATENATE(30, )</f>
        <v>30</v>
      </c>
      <c r="B144" s="1" t="s">
        <v>66</v>
      </c>
      <c r="D144" s="43">
        <f t="shared" ref="D144:M144" si="64">D105/1000000</f>
        <v>45329.852088</v>
      </c>
      <c r="E144" s="43">
        <f t="shared" si="64"/>
        <v>55045.847838000002</v>
      </c>
      <c r="F144" s="43">
        <f t="shared" si="64"/>
        <v>59938.506637999999</v>
      </c>
      <c r="G144" s="43">
        <f t="shared" si="64"/>
        <v>69711.697717999996</v>
      </c>
      <c r="H144" s="43">
        <f t="shared" si="64"/>
        <v>77138.656069999997</v>
      </c>
      <c r="I144" s="43">
        <f t="shared" si="64"/>
        <v>90163.603073999999</v>
      </c>
      <c r="J144" s="43">
        <f t="shared" si="64"/>
        <v>83275.199999999997</v>
      </c>
      <c r="K144" s="43">
        <f t="shared" si="64"/>
        <v>111497.713802</v>
      </c>
      <c r="L144" s="43">
        <f t="shared" si="64"/>
        <v>102830.791847</v>
      </c>
      <c r="M144" s="43">
        <f t="shared" si="64"/>
        <v>102679.922137</v>
      </c>
    </row>
    <row r="145" spans="1:13" ht="15" customHeight="1" x14ac:dyDescent="0.2">
      <c r="A145" s="1" t="str">
        <f>CONCATENATE(31, )</f>
        <v>31</v>
      </c>
      <c r="B145" s="1" t="s">
        <v>67</v>
      </c>
      <c r="D145" s="43">
        <f t="shared" ref="D145:M145" si="65">D106/1000000</f>
        <v>12682.038001999999</v>
      </c>
      <c r="E145" s="43">
        <f t="shared" si="65"/>
        <v>14900.217087000001</v>
      </c>
      <c r="F145" s="43">
        <f t="shared" si="65"/>
        <v>14664.666766</v>
      </c>
      <c r="G145" s="43">
        <f t="shared" si="65"/>
        <v>18296.918715</v>
      </c>
      <c r="H145" s="43">
        <f t="shared" si="65"/>
        <v>21457.638734</v>
      </c>
      <c r="I145" s="43">
        <f t="shared" si="65"/>
        <v>21768.189629</v>
      </c>
      <c r="J145" s="43">
        <f t="shared" si="65"/>
        <v>24147.950162000001</v>
      </c>
      <c r="K145" s="43">
        <f t="shared" si="65"/>
        <v>25494.831827000002</v>
      </c>
      <c r="L145" s="43">
        <f t="shared" si="65"/>
        <v>30073.749969</v>
      </c>
      <c r="M145" s="43">
        <f t="shared" si="65"/>
        <v>31356.817736000001</v>
      </c>
    </row>
    <row r="146" spans="1:13" ht="15" customHeight="1" x14ac:dyDescent="0.2">
      <c r="A146" s="1" t="str">
        <f>CONCATENATE(32, )</f>
        <v>32</v>
      </c>
      <c r="B146" s="1" t="s">
        <v>68</v>
      </c>
      <c r="D146" s="43">
        <f t="shared" ref="D146:M146" si="66">D107/1000000</f>
        <v>11235.070530000001</v>
      </c>
      <c r="E146" s="43">
        <f t="shared" si="66"/>
        <v>12511.339647000001</v>
      </c>
      <c r="F146" s="43">
        <f t="shared" si="66"/>
        <v>15087.848975000001</v>
      </c>
      <c r="G146" s="43">
        <f t="shared" si="66"/>
        <v>19510.599424</v>
      </c>
      <c r="H146" s="43">
        <f t="shared" si="66"/>
        <v>20475.184467999999</v>
      </c>
      <c r="I146" s="43">
        <f t="shared" si="66"/>
        <v>23538.033676999999</v>
      </c>
      <c r="J146" s="43">
        <f t="shared" si="66"/>
        <v>25462.774497999999</v>
      </c>
      <c r="K146" s="43">
        <f t="shared" si="66"/>
        <v>26826.368772000002</v>
      </c>
      <c r="L146" s="43">
        <f t="shared" si="66"/>
        <v>25834.634935999999</v>
      </c>
      <c r="M146" s="43">
        <f t="shared" si="66"/>
        <v>28653.961798</v>
      </c>
    </row>
    <row r="149" spans="1:13" x14ac:dyDescent="0.2">
      <c r="A149" s="55" t="s">
        <v>79</v>
      </c>
      <c r="B149" s="25"/>
      <c r="D149" s="1">
        <v>2005</v>
      </c>
      <c r="E149" s="1">
        <v>2006</v>
      </c>
      <c r="F149" s="1">
        <v>2007</v>
      </c>
      <c r="G149" s="1">
        <v>2008</v>
      </c>
      <c r="H149" s="1">
        <v>2009</v>
      </c>
      <c r="I149" s="1">
        <v>2010</v>
      </c>
      <c r="J149" s="1">
        <v>2011</v>
      </c>
      <c r="K149" s="1">
        <v>2012</v>
      </c>
      <c r="L149" s="1">
        <v>2013</v>
      </c>
      <c r="M149" s="1">
        <v>2014</v>
      </c>
    </row>
    <row r="150" spans="1:13" x14ac:dyDescent="0.2">
      <c r="B150" s="41" t="s">
        <v>0</v>
      </c>
      <c r="C150" s="41"/>
      <c r="D150" s="42">
        <v>758344.77014399995</v>
      </c>
      <c r="E150" s="42">
        <v>873726.00625900028</v>
      </c>
      <c r="F150" s="42">
        <v>961181.06613000005</v>
      </c>
      <c r="G150" s="42">
        <v>1135149.2306059997</v>
      </c>
      <c r="H150" s="42">
        <v>1219105.8478309999</v>
      </c>
      <c r="I150" s="42">
        <v>1328367.6626609999</v>
      </c>
      <c r="J150" s="42">
        <v>1453322.8519859996</v>
      </c>
      <c r="K150" s="42">
        <v>1543204.4372940005</v>
      </c>
      <c r="L150" s="42">
        <v>1674117.1755610001</v>
      </c>
    </row>
    <row r="151" spans="1:13" x14ac:dyDescent="0.2">
      <c r="B151" s="41" t="s">
        <v>1</v>
      </c>
      <c r="C151" s="41"/>
      <c r="D151" s="42">
        <v>8403.08</v>
      </c>
      <c r="E151" s="42">
        <v>9362.4170190000004</v>
      </c>
      <c r="F151" s="42">
        <v>11848.058487</v>
      </c>
      <c r="G151" s="42">
        <v>12520.380999999999</v>
      </c>
      <c r="H151" s="42">
        <v>13861.956040999999</v>
      </c>
      <c r="I151" s="42">
        <v>13440.704501</v>
      </c>
      <c r="J151" s="42">
        <v>14348.529425999999</v>
      </c>
      <c r="K151" s="42">
        <v>16256.596082</v>
      </c>
      <c r="L151" s="42">
        <v>17324.868195999999</v>
      </c>
    </row>
    <row r="152" spans="1:13" x14ac:dyDescent="0.2">
      <c r="B152" s="41" t="s">
        <v>2</v>
      </c>
      <c r="C152" s="41"/>
      <c r="D152" s="42">
        <v>20581.675901999999</v>
      </c>
      <c r="E152" s="42">
        <v>23272.975001999999</v>
      </c>
      <c r="F152" s="42">
        <v>24738.793367999999</v>
      </c>
      <c r="G152" s="42">
        <v>27002.096001000002</v>
      </c>
      <c r="H152" s="42">
        <v>28515.510308000001</v>
      </c>
      <c r="I152" s="42">
        <v>31857.992165</v>
      </c>
      <c r="J152" s="42">
        <v>33746.515243000002</v>
      </c>
      <c r="K152" s="42">
        <v>36461.453309999997</v>
      </c>
      <c r="L152" s="42">
        <v>39263.597830999999</v>
      </c>
    </row>
    <row r="153" spans="1:13" x14ac:dyDescent="0.2">
      <c r="B153" s="41" t="s">
        <v>3</v>
      </c>
      <c r="C153" s="41"/>
      <c r="D153" s="42">
        <v>5389.2096380000003</v>
      </c>
      <c r="E153" s="42">
        <v>6457.7436289999996</v>
      </c>
      <c r="F153" s="42">
        <v>7730.4128920000003</v>
      </c>
      <c r="G153" s="42">
        <v>8317.0732040000003</v>
      </c>
      <c r="H153" s="42">
        <v>9869.5531069999997</v>
      </c>
      <c r="I153" s="42">
        <v>9556.3115039999993</v>
      </c>
      <c r="J153" s="42">
        <v>10174.486507</v>
      </c>
      <c r="K153" s="42">
        <v>11877.937089999999</v>
      </c>
      <c r="L153" s="42">
        <v>12352.632068999999</v>
      </c>
    </row>
    <row r="154" spans="1:13" x14ac:dyDescent="0.2">
      <c r="B154" s="41" t="s">
        <v>4</v>
      </c>
      <c r="C154" s="41"/>
      <c r="D154" s="42">
        <v>9191.3970050000007</v>
      </c>
      <c r="E154" s="42">
        <v>10617.982927999999</v>
      </c>
      <c r="F154" s="42">
        <v>11319.161286</v>
      </c>
      <c r="G154" s="42">
        <v>14393.604857</v>
      </c>
      <c r="H154" s="42">
        <v>13498.377</v>
      </c>
      <c r="I154" s="42">
        <v>14829.577981</v>
      </c>
      <c r="J154" s="42">
        <v>16497.592000000001</v>
      </c>
      <c r="K154" s="42">
        <v>18904.627</v>
      </c>
      <c r="L154" s="42">
        <v>19433.933000000001</v>
      </c>
    </row>
    <row r="155" spans="1:13" x14ac:dyDescent="0.2">
      <c r="B155" s="41" t="s">
        <v>5</v>
      </c>
      <c r="C155" s="41"/>
      <c r="D155" s="42">
        <v>19549.712641999999</v>
      </c>
      <c r="E155" s="42">
        <v>20544.927388</v>
      </c>
      <c r="F155" s="42">
        <v>24998.542253</v>
      </c>
      <c r="G155" s="42">
        <v>29721.477999999999</v>
      </c>
      <c r="H155" s="42">
        <v>32623.504874999999</v>
      </c>
      <c r="I155" s="42">
        <v>48729.569036000001</v>
      </c>
      <c r="J155" s="42">
        <v>64958.265863000001</v>
      </c>
      <c r="K155" s="42">
        <v>33847.902683</v>
      </c>
      <c r="L155" s="42">
        <v>37264.872540999997</v>
      </c>
    </row>
    <row r="156" spans="1:13" x14ac:dyDescent="0.2">
      <c r="B156" s="41" t="s">
        <v>6</v>
      </c>
      <c r="C156" s="41"/>
      <c r="D156" s="42">
        <v>5746.1432640000003</v>
      </c>
      <c r="E156" s="42">
        <v>6552.352954</v>
      </c>
      <c r="F156" s="42">
        <v>7093.065842</v>
      </c>
      <c r="G156" s="42">
        <v>8706.3817940000008</v>
      </c>
      <c r="H156" s="42">
        <v>8207.2928969999994</v>
      </c>
      <c r="I156" s="42">
        <v>8823.6319480000002</v>
      </c>
      <c r="J156" s="42">
        <v>11083.944366</v>
      </c>
      <c r="K156" s="42">
        <v>12176.319342999999</v>
      </c>
      <c r="L156" s="42">
        <v>12275.431488</v>
      </c>
    </row>
    <row r="157" spans="1:13" x14ac:dyDescent="0.2">
      <c r="B157" s="41" t="s">
        <v>7</v>
      </c>
      <c r="C157" s="41"/>
      <c r="D157" s="42">
        <v>34343.041498999999</v>
      </c>
      <c r="E157" s="42">
        <v>36969.628532000002</v>
      </c>
      <c r="F157" s="42">
        <v>42737.957839000002</v>
      </c>
      <c r="G157" s="42">
        <v>46683.397266</v>
      </c>
      <c r="H157" s="42">
        <v>52697.369508000003</v>
      </c>
      <c r="I157" s="42">
        <v>55862.272648999999</v>
      </c>
      <c r="J157" s="42">
        <v>63346.884616000003</v>
      </c>
      <c r="K157" s="42">
        <v>70463.278737999994</v>
      </c>
      <c r="L157" s="42">
        <v>71532.949290000004</v>
      </c>
    </row>
    <row r="158" spans="1:13" x14ac:dyDescent="0.2">
      <c r="B158" s="41" t="s">
        <v>8</v>
      </c>
      <c r="C158" s="41"/>
      <c r="D158" s="42">
        <v>26546.508475999999</v>
      </c>
      <c r="E158" s="42">
        <v>29477.218937000001</v>
      </c>
      <c r="F158" s="42">
        <v>29779.749219000001</v>
      </c>
      <c r="G158" s="42">
        <v>35147.203199000003</v>
      </c>
      <c r="H158" s="42">
        <v>39169.103529</v>
      </c>
      <c r="I158" s="42">
        <v>40214.375479000002</v>
      </c>
      <c r="J158" s="42">
        <v>44779.983057999998</v>
      </c>
      <c r="K158" s="42">
        <v>50994.201452000001</v>
      </c>
      <c r="L158" s="42">
        <v>57509.014621000002</v>
      </c>
    </row>
    <row r="159" spans="1:13" x14ac:dyDescent="0.2">
      <c r="B159" s="41" t="s">
        <v>9</v>
      </c>
      <c r="C159" s="41"/>
      <c r="D159" s="42">
        <v>79623.633100000006</v>
      </c>
      <c r="E159" s="42">
        <v>91495.586129000003</v>
      </c>
      <c r="F159" s="42">
        <v>100246.185216</v>
      </c>
      <c r="G159" s="42">
        <v>115833.099649</v>
      </c>
      <c r="H159" s="42">
        <v>118673.749345</v>
      </c>
      <c r="I159" s="42">
        <v>129027.454459</v>
      </c>
      <c r="J159" s="42">
        <v>137725.363487</v>
      </c>
      <c r="K159" s="42">
        <v>143689.02202100001</v>
      </c>
      <c r="L159" s="42">
        <v>154323.930938</v>
      </c>
    </row>
    <row r="160" spans="1:13" x14ac:dyDescent="0.2">
      <c r="B160" s="41" t="s">
        <v>10</v>
      </c>
      <c r="C160" s="41"/>
      <c r="D160" s="42">
        <v>11666.700378</v>
      </c>
      <c r="E160" s="42">
        <v>13181.83123</v>
      </c>
      <c r="F160" s="42">
        <v>14544.424654</v>
      </c>
      <c r="G160" s="42">
        <v>17453.507829999999</v>
      </c>
      <c r="H160" s="42">
        <v>19857.106521999998</v>
      </c>
      <c r="I160" s="42">
        <v>20182.320935</v>
      </c>
      <c r="J160" s="42">
        <v>22388.416458</v>
      </c>
      <c r="K160" s="42">
        <v>22880.318028999998</v>
      </c>
      <c r="L160" s="42">
        <v>26168.506689000002</v>
      </c>
    </row>
    <row r="161" spans="2:12" x14ac:dyDescent="0.2">
      <c r="B161" s="41" t="s">
        <v>11</v>
      </c>
      <c r="C161" s="41"/>
      <c r="D161" s="42">
        <v>27554.526097999998</v>
      </c>
      <c r="E161" s="42">
        <v>29879.877511999999</v>
      </c>
      <c r="F161" s="42">
        <v>31573.963285000002</v>
      </c>
      <c r="G161" s="42">
        <v>41452.289706000003</v>
      </c>
      <c r="H161" s="42">
        <v>45440.360339999999</v>
      </c>
      <c r="I161" s="42">
        <v>45651.258609999997</v>
      </c>
      <c r="J161" s="42">
        <v>52602.338993999998</v>
      </c>
      <c r="K161" s="42">
        <v>53637.201293999999</v>
      </c>
      <c r="L161" s="42">
        <v>59696.119764000003</v>
      </c>
    </row>
    <row r="162" spans="2:12" x14ac:dyDescent="0.2">
      <c r="B162" s="41" t="s">
        <v>12</v>
      </c>
      <c r="C162" s="41"/>
      <c r="D162" s="42">
        <v>23321.025399999999</v>
      </c>
      <c r="E162" s="42">
        <v>28450.018803999999</v>
      </c>
      <c r="F162" s="42">
        <v>28592.977728999998</v>
      </c>
      <c r="G162" s="42">
        <v>34018.639091999998</v>
      </c>
      <c r="H162" s="42">
        <v>35403.48964</v>
      </c>
      <c r="I162" s="42">
        <v>39798.484299999996</v>
      </c>
      <c r="J162" s="42">
        <v>43062.433139000001</v>
      </c>
      <c r="K162" s="42">
        <v>48498.804221999999</v>
      </c>
      <c r="L162" s="42">
        <v>50358.058599999997</v>
      </c>
    </row>
    <row r="163" spans="2:12" x14ac:dyDescent="0.2">
      <c r="B163" s="41" t="s">
        <v>13</v>
      </c>
      <c r="C163" s="41"/>
      <c r="D163" s="42">
        <v>17774.326508999999</v>
      </c>
      <c r="E163" s="42">
        <v>18658.415120999998</v>
      </c>
      <c r="F163" s="42">
        <v>23598.422223000001</v>
      </c>
      <c r="G163" s="42">
        <v>25511.966091999999</v>
      </c>
      <c r="H163" s="42">
        <v>27051.709812000001</v>
      </c>
      <c r="I163" s="42">
        <v>26623.722715</v>
      </c>
      <c r="J163" s="42">
        <v>31273.828963</v>
      </c>
      <c r="K163" s="42">
        <v>35446.128327999999</v>
      </c>
      <c r="L163" s="42">
        <v>38651.204025999999</v>
      </c>
    </row>
    <row r="164" spans="2:12" x14ac:dyDescent="0.2">
      <c r="B164" s="41" t="s">
        <v>14</v>
      </c>
      <c r="C164" s="41"/>
      <c r="D164" s="42">
        <v>41589.589498000001</v>
      </c>
      <c r="E164" s="42">
        <v>46660.401648999999</v>
      </c>
      <c r="F164" s="42">
        <v>51234.498717000002</v>
      </c>
      <c r="G164" s="42">
        <v>62113.594476999999</v>
      </c>
      <c r="H164" s="42">
        <v>69949.300176000004</v>
      </c>
      <c r="I164" s="42">
        <v>70828.736610000007</v>
      </c>
      <c r="J164" s="42">
        <v>75324.494814999998</v>
      </c>
      <c r="K164" s="42">
        <v>79820.030110000007</v>
      </c>
      <c r="L164" s="42">
        <v>83625.64486</v>
      </c>
    </row>
    <row r="165" spans="2:12" x14ac:dyDescent="0.2">
      <c r="B165" s="41" t="s">
        <v>15</v>
      </c>
      <c r="C165" s="41"/>
      <c r="D165" s="42">
        <v>87295.570099999997</v>
      </c>
      <c r="E165" s="42">
        <v>102630.145</v>
      </c>
      <c r="F165" s="42">
        <v>111403.576997</v>
      </c>
      <c r="G165" s="42">
        <v>141399.52979999999</v>
      </c>
      <c r="H165" s="42">
        <v>144237.58559999999</v>
      </c>
      <c r="I165" s="42">
        <v>166612.07519999999</v>
      </c>
      <c r="J165" s="42">
        <v>179430.83170000001</v>
      </c>
      <c r="K165" s="42">
        <v>194377.8664</v>
      </c>
      <c r="L165" s="42">
        <v>208297.2911</v>
      </c>
    </row>
    <row r="166" spans="2:12" x14ac:dyDescent="0.2">
      <c r="B166" s="41" t="s">
        <v>16</v>
      </c>
      <c r="C166" s="41"/>
      <c r="D166" s="42">
        <v>26292.133872999999</v>
      </c>
      <c r="E166" s="42">
        <v>30285.055153000001</v>
      </c>
      <c r="F166" s="42">
        <v>35263.105634</v>
      </c>
      <c r="G166" s="42">
        <v>39486.917406</v>
      </c>
      <c r="H166" s="42">
        <v>44224.259188000004</v>
      </c>
      <c r="I166" s="42">
        <v>48321.3583</v>
      </c>
      <c r="J166" s="42">
        <v>52349.069077</v>
      </c>
      <c r="K166" s="42">
        <v>51065.939046</v>
      </c>
      <c r="L166" s="42">
        <v>57932.059772000001</v>
      </c>
    </row>
    <row r="167" spans="2:12" x14ac:dyDescent="0.2">
      <c r="B167" s="41" t="s">
        <v>17</v>
      </c>
      <c r="C167" s="41"/>
      <c r="D167" s="42">
        <v>11723.698417</v>
      </c>
      <c r="E167" s="42">
        <v>12935.130999999999</v>
      </c>
      <c r="F167" s="42">
        <v>13407.844023</v>
      </c>
      <c r="G167" s="42">
        <v>16151.186</v>
      </c>
      <c r="H167" s="42">
        <v>17213.617998999998</v>
      </c>
      <c r="I167" s="42">
        <v>18418.823666</v>
      </c>
      <c r="J167" s="42">
        <v>21704.112000000001</v>
      </c>
      <c r="K167" s="42">
        <v>20383.352999999999</v>
      </c>
      <c r="L167" s="42">
        <v>24395.158681000001</v>
      </c>
    </row>
    <row r="168" spans="2:12" x14ac:dyDescent="0.2">
      <c r="B168" s="41" t="s">
        <v>18</v>
      </c>
      <c r="C168" s="41"/>
      <c r="D168" s="42">
        <v>8531.3757810000006</v>
      </c>
      <c r="E168" s="42">
        <v>9868.5117470000005</v>
      </c>
      <c r="F168" s="42">
        <v>10962.220777</v>
      </c>
      <c r="G168" s="42">
        <v>13270.281225999999</v>
      </c>
      <c r="H168" s="42">
        <v>14702.164613999999</v>
      </c>
      <c r="I168" s="42">
        <v>15996.551568999999</v>
      </c>
      <c r="J168" s="42">
        <v>16952.528307</v>
      </c>
      <c r="K168" s="42">
        <v>20399.211587000002</v>
      </c>
      <c r="L168" s="42">
        <v>19006.757092</v>
      </c>
    </row>
    <row r="169" spans="2:12" x14ac:dyDescent="0.2">
      <c r="B169" s="41" t="s">
        <v>19</v>
      </c>
      <c r="C169" s="41"/>
      <c r="D169" s="42">
        <v>33036.002079999998</v>
      </c>
      <c r="E169" s="42">
        <v>37317.672873000003</v>
      </c>
      <c r="F169" s="42">
        <v>40379.184255</v>
      </c>
      <c r="G169" s="42">
        <v>47516.469172999998</v>
      </c>
      <c r="H169" s="42">
        <v>50854.491782999998</v>
      </c>
      <c r="I169" s="42">
        <v>56499.857277000003</v>
      </c>
      <c r="J169" s="42">
        <v>68704.580266999998</v>
      </c>
      <c r="K169" s="42">
        <v>79861.135261999996</v>
      </c>
      <c r="L169" s="42">
        <v>107864.95282000001</v>
      </c>
    </row>
    <row r="170" spans="2:12" x14ac:dyDescent="0.2">
      <c r="B170" s="41" t="s">
        <v>20</v>
      </c>
      <c r="C170" s="41"/>
      <c r="D170" s="42">
        <v>25859.867999999999</v>
      </c>
      <c r="E170" s="42">
        <v>31886.721000000001</v>
      </c>
      <c r="F170" s="42">
        <v>35632.106</v>
      </c>
      <c r="G170" s="42">
        <v>39717.963000000003</v>
      </c>
      <c r="H170" s="42">
        <v>43209.749000000003</v>
      </c>
      <c r="I170" s="42">
        <v>49041.468999999997</v>
      </c>
      <c r="J170" s="42">
        <v>47351.589</v>
      </c>
      <c r="K170" s="42">
        <v>55519.591999999997</v>
      </c>
      <c r="L170" s="42">
        <v>60063.522940000003</v>
      </c>
    </row>
    <row r="171" spans="2:12" x14ac:dyDescent="0.2">
      <c r="B171" s="41" t="s">
        <v>21</v>
      </c>
      <c r="C171" s="41"/>
      <c r="D171" s="42">
        <v>30589.370500000001</v>
      </c>
      <c r="E171" s="42">
        <v>35633.839120999997</v>
      </c>
      <c r="F171" s="42">
        <v>44686.271308000003</v>
      </c>
      <c r="G171" s="42">
        <v>47484.687299999998</v>
      </c>
      <c r="H171" s="42">
        <v>51084.2</v>
      </c>
      <c r="I171" s="42">
        <v>54196.364200000004</v>
      </c>
      <c r="J171" s="42">
        <v>60603.610610000003</v>
      </c>
      <c r="K171" s="42">
        <v>64783.504130000001</v>
      </c>
      <c r="L171" s="42">
        <v>75024.874790000002</v>
      </c>
    </row>
    <row r="172" spans="2:12" x14ac:dyDescent="0.2">
      <c r="B172" s="41" t="s">
        <v>22</v>
      </c>
      <c r="C172" s="41"/>
      <c r="D172" s="42">
        <v>11284.713059</v>
      </c>
      <c r="E172" s="42">
        <v>13524.876591</v>
      </c>
      <c r="F172" s="42">
        <v>14417.486267</v>
      </c>
      <c r="G172" s="42">
        <v>18413.769</v>
      </c>
      <c r="H172" s="42">
        <v>19909.497554000001</v>
      </c>
      <c r="I172" s="42">
        <v>20840.840994999999</v>
      </c>
      <c r="J172" s="42">
        <v>23029.159646</v>
      </c>
      <c r="K172" s="42">
        <v>23209.493330000001</v>
      </c>
      <c r="L172" s="42">
        <v>25078.047832</v>
      </c>
    </row>
    <row r="173" spans="2:12" x14ac:dyDescent="0.2">
      <c r="B173" s="41" t="s">
        <v>23</v>
      </c>
      <c r="C173" s="41"/>
      <c r="D173" s="42">
        <v>9741.4018259999993</v>
      </c>
      <c r="E173" s="42">
        <v>11169.664634000001</v>
      </c>
      <c r="F173" s="42">
        <v>13687.294</v>
      </c>
      <c r="G173" s="42">
        <v>17606.357</v>
      </c>
      <c r="H173" s="42">
        <v>18442.523417</v>
      </c>
      <c r="I173" s="42">
        <v>23018.067844000001</v>
      </c>
      <c r="J173" s="42">
        <v>29908.394067000001</v>
      </c>
      <c r="K173" s="42">
        <v>24731.205462999998</v>
      </c>
      <c r="L173" s="42">
        <v>28076.159485</v>
      </c>
    </row>
    <row r="174" spans="2:12" x14ac:dyDescent="0.2">
      <c r="B174" s="41" t="s">
        <v>24</v>
      </c>
      <c r="C174" s="41"/>
      <c r="D174" s="42">
        <v>18318.339042</v>
      </c>
      <c r="E174" s="42">
        <v>21051.438039000001</v>
      </c>
      <c r="F174" s="42">
        <v>21970.669038</v>
      </c>
      <c r="G174" s="42">
        <v>24797.19</v>
      </c>
      <c r="H174" s="42">
        <v>25955.166982999999</v>
      </c>
      <c r="I174" s="42">
        <v>26575.439814000001</v>
      </c>
      <c r="J174" s="42">
        <v>30411.734</v>
      </c>
      <c r="K174" s="42">
        <v>32585.279999999999</v>
      </c>
      <c r="L174" s="42">
        <v>34407.083049000001</v>
      </c>
    </row>
    <row r="175" spans="2:12" x14ac:dyDescent="0.2">
      <c r="B175" s="41" t="s">
        <v>25</v>
      </c>
      <c r="C175" s="41"/>
      <c r="D175" s="42">
        <v>18217.516149999999</v>
      </c>
      <c r="E175" s="42">
        <v>23062.70435</v>
      </c>
      <c r="F175" s="42">
        <v>23585.946736000002</v>
      </c>
      <c r="G175" s="42">
        <v>27957.194722</v>
      </c>
      <c r="H175" s="42">
        <v>31296.1</v>
      </c>
      <c r="I175" s="42">
        <v>32447.179759999999</v>
      </c>
      <c r="J175" s="42">
        <v>34687.142354000003</v>
      </c>
      <c r="K175" s="42">
        <v>37772.335682999998</v>
      </c>
      <c r="L175" s="42">
        <v>42808.458565000001</v>
      </c>
    </row>
    <row r="176" spans="2:12" x14ac:dyDescent="0.2">
      <c r="B176" s="41" t="s">
        <v>26</v>
      </c>
      <c r="C176" s="41"/>
      <c r="D176" s="42">
        <v>21527.867181000001</v>
      </c>
      <c r="E176" s="42">
        <v>26010.333280999999</v>
      </c>
      <c r="F176" s="42">
        <v>26007.612710000001</v>
      </c>
      <c r="G176" s="42">
        <v>31988.731137999999</v>
      </c>
      <c r="H176" s="42">
        <v>36706.704686999998</v>
      </c>
      <c r="I176" s="42">
        <v>37598.584548999999</v>
      </c>
      <c r="J176" s="42">
        <v>46017.527516000002</v>
      </c>
      <c r="K176" s="42">
        <v>43583.239818000002</v>
      </c>
      <c r="L176" s="42">
        <v>51610.783948999997</v>
      </c>
    </row>
    <row r="177" spans="1:13" x14ac:dyDescent="0.2">
      <c r="B177" s="41" t="s">
        <v>27</v>
      </c>
      <c r="C177" s="41"/>
      <c r="D177" s="42">
        <v>25877.47853</v>
      </c>
      <c r="E177" s="42">
        <v>30687.955373000001</v>
      </c>
      <c r="F177" s="42">
        <v>30636.676405999999</v>
      </c>
      <c r="G177" s="42">
        <v>37204.040895999999</v>
      </c>
      <c r="H177" s="42">
        <v>35272.438104000001</v>
      </c>
      <c r="I177" s="42">
        <v>34778.808164000002</v>
      </c>
      <c r="J177" s="42">
        <v>37211.843482999997</v>
      </c>
      <c r="K177" s="42">
        <v>37771.687164000003</v>
      </c>
      <c r="L177" s="42">
        <v>39601.433079000002</v>
      </c>
    </row>
    <row r="178" spans="1:13" x14ac:dyDescent="0.2">
      <c r="B178" s="41" t="s">
        <v>28</v>
      </c>
      <c r="C178" s="41"/>
      <c r="D178" s="42">
        <v>21832.869191999998</v>
      </c>
      <c r="E178" s="42">
        <v>25011.854334</v>
      </c>
      <c r="F178" s="42">
        <v>29213.900275</v>
      </c>
      <c r="G178" s="42">
        <v>33325.926581</v>
      </c>
      <c r="H178" s="42">
        <v>39367.358370000002</v>
      </c>
      <c r="I178" s="42">
        <v>40126.596363999997</v>
      </c>
      <c r="J178" s="42">
        <v>36424.755645999998</v>
      </c>
      <c r="K178" s="42">
        <v>41416.355804999999</v>
      </c>
      <c r="L178" s="42">
        <v>44074.876515999997</v>
      </c>
    </row>
    <row r="179" spans="1:13" x14ac:dyDescent="0.2">
      <c r="B179" s="41" t="s">
        <v>29</v>
      </c>
      <c r="C179" s="41"/>
      <c r="D179" s="42">
        <v>7689.036384</v>
      </c>
      <c r="E179" s="42">
        <v>8611.3223569999991</v>
      </c>
      <c r="F179" s="42">
        <v>10199.936315000001</v>
      </c>
      <c r="G179" s="42">
        <v>12435.05934</v>
      </c>
      <c r="H179" s="42">
        <v>12740.12816</v>
      </c>
      <c r="I179" s="42">
        <v>12999.406687000001</v>
      </c>
      <c r="J179" s="42">
        <v>14336.972718000001</v>
      </c>
      <c r="K179" s="42">
        <v>16971.504503</v>
      </c>
      <c r="L179" s="42">
        <v>17355.775226000002</v>
      </c>
    </row>
    <row r="180" spans="1:13" x14ac:dyDescent="0.2">
      <c r="B180" s="41" t="s">
        <v>30</v>
      </c>
      <c r="C180" s="41"/>
      <c r="D180" s="42">
        <v>45329.852088</v>
      </c>
      <c r="E180" s="42">
        <v>55045.847838000002</v>
      </c>
      <c r="F180" s="42">
        <v>59938.506637999999</v>
      </c>
      <c r="G180" s="42">
        <v>69711.697717999996</v>
      </c>
      <c r="H180" s="42">
        <v>77138.656069999997</v>
      </c>
      <c r="I180" s="42">
        <v>90163.603073999999</v>
      </c>
      <c r="J180" s="42">
        <v>83275.199999999997</v>
      </c>
      <c r="K180" s="42">
        <v>111497.713802</v>
      </c>
      <c r="L180" s="42">
        <v>102830.791847</v>
      </c>
    </row>
    <row r="181" spans="1:13" x14ac:dyDescent="0.2">
      <c r="B181" s="41" t="s">
        <v>31</v>
      </c>
      <c r="C181" s="41"/>
      <c r="D181" s="42">
        <v>12682.038001999999</v>
      </c>
      <c r="E181" s="42">
        <v>14900.217087000001</v>
      </c>
      <c r="F181" s="42">
        <v>14664.666766</v>
      </c>
      <c r="G181" s="42">
        <v>18296.918715</v>
      </c>
      <c r="H181" s="42">
        <v>21457.638734</v>
      </c>
      <c r="I181" s="42">
        <v>21768.189629</v>
      </c>
      <c r="J181" s="42">
        <v>24147.950162000001</v>
      </c>
      <c r="K181" s="42">
        <v>25494.831827000002</v>
      </c>
      <c r="L181" s="42">
        <v>30073.749969</v>
      </c>
    </row>
    <row r="182" spans="1:13" x14ac:dyDescent="0.2">
      <c r="B182" s="41" t="s">
        <v>32</v>
      </c>
      <c r="C182" s="41"/>
      <c r="D182" s="42">
        <v>11235.070530000001</v>
      </c>
      <c r="E182" s="42">
        <v>12511.339647000001</v>
      </c>
      <c r="F182" s="42">
        <v>15087.848975000001</v>
      </c>
      <c r="G182" s="42">
        <v>19510.599424</v>
      </c>
      <c r="H182" s="42">
        <v>20475.184467999999</v>
      </c>
      <c r="I182" s="42">
        <v>23538.033676999999</v>
      </c>
      <c r="J182" s="42">
        <v>25462.774497999999</v>
      </c>
      <c r="K182" s="42">
        <v>26826.368772000002</v>
      </c>
      <c r="L182" s="42">
        <v>25834.634935999999</v>
      </c>
    </row>
    <row r="185" spans="1:13" x14ac:dyDescent="0.2">
      <c r="A185" s="55" t="s">
        <v>80</v>
      </c>
      <c r="B185" s="25"/>
      <c r="D185" s="1">
        <v>2005</v>
      </c>
      <c r="E185" s="1">
        <v>2006</v>
      </c>
      <c r="F185" s="1">
        <v>2007</v>
      </c>
      <c r="G185" s="1">
        <v>2008</v>
      </c>
      <c r="H185" s="1">
        <v>2009</v>
      </c>
      <c r="I185" s="1">
        <v>2010</v>
      </c>
      <c r="J185" s="1">
        <v>2011</v>
      </c>
      <c r="K185" s="1">
        <v>2012</v>
      </c>
      <c r="L185" s="1">
        <v>2013</v>
      </c>
      <c r="M185" s="1">
        <v>2014</v>
      </c>
    </row>
    <row r="186" spans="1:13" x14ac:dyDescent="0.2">
      <c r="A186" s="1"/>
      <c r="B186" s="1" t="s">
        <v>0</v>
      </c>
      <c r="D186" s="26">
        <f>D150-D114</f>
        <v>0</v>
      </c>
      <c r="E186" s="26">
        <f t="shared" ref="E186:M186" si="67">E150-E114</f>
        <v>0</v>
      </c>
      <c r="F186" s="26">
        <f t="shared" si="67"/>
        <v>0</v>
      </c>
      <c r="G186" s="26">
        <f t="shared" si="67"/>
        <v>0</v>
      </c>
      <c r="H186" s="26">
        <f t="shared" si="67"/>
        <v>0</v>
      </c>
      <c r="I186" s="26">
        <f t="shared" si="67"/>
        <v>0</v>
      </c>
      <c r="J186" s="26">
        <f t="shared" si="67"/>
        <v>0</v>
      </c>
      <c r="K186" s="26">
        <f t="shared" si="67"/>
        <v>0</v>
      </c>
      <c r="L186" s="26">
        <f t="shared" si="67"/>
        <v>-66.697035999968648</v>
      </c>
      <c r="M186" s="26">
        <f t="shared" si="67"/>
        <v>-1818861.1150199999</v>
      </c>
    </row>
    <row r="187" spans="1:13" x14ac:dyDescent="0.2">
      <c r="A187" s="1" t="str">
        <f>CONCATENATE(0,1)</f>
        <v>01</v>
      </c>
      <c r="B187" s="1" t="s">
        <v>38</v>
      </c>
      <c r="D187" s="26">
        <f t="shared" ref="D187:L187" si="68">D151-D115</f>
        <v>0</v>
      </c>
      <c r="E187" s="26">
        <f t="shared" si="68"/>
        <v>0</v>
      </c>
      <c r="F187" s="26">
        <f t="shared" si="68"/>
        <v>0</v>
      </c>
      <c r="G187" s="26">
        <f t="shared" si="68"/>
        <v>0</v>
      </c>
      <c r="H187" s="26">
        <f t="shared" si="68"/>
        <v>0</v>
      </c>
      <c r="I187" s="26">
        <f t="shared" si="68"/>
        <v>0</v>
      </c>
      <c r="J187" s="26">
        <f t="shared" si="68"/>
        <v>0</v>
      </c>
      <c r="K187" s="26">
        <f t="shared" si="68"/>
        <v>0</v>
      </c>
      <c r="L187" s="26">
        <f t="shared" si="68"/>
        <v>0</v>
      </c>
      <c r="M187" s="26">
        <f t="shared" ref="M187" si="69">M151-M115</f>
        <v>-19710.664686</v>
      </c>
    </row>
    <row r="188" spans="1:13" x14ac:dyDescent="0.2">
      <c r="A188" s="1" t="str">
        <f>CONCATENATE(0,2)</f>
        <v>02</v>
      </c>
      <c r="B188" s="1" t="s">
        <v>39</v>
      </c>
      <c r="D188" s="26">
        <f t="shared" ref="D188:L188" si="70">D152-D116</f>
        <v>0</v>
      </c>
      <c r="E188" s="26">
        <f t="shared" si="70"/>
        <v>0</v>
      </c>
      <c r="F188" s="26">
        <f t="shared" si="70"/>
        <v>0</v>
      </c>
      <c r="G188" s="26">
        <f t="shared" si="70"/>
        <v>0</v>
      </c>
      <c r="H188" s="26">
        <f t="shared" si="70"/>
        <v>0</v>
      </c>
      <c r="I188" s="26">
        <f t="shared" si="70"/>
        <v>0</v>
      </c>
      <c r="J188" s="26">
        <f t="shared" si="70"/>
        <v>0</v>
      </c>
      <c r="K188" s="26">
        <f t="shared" si="70"/>
        <v>0</v>
      </c>
      <c r="L188" s="26">
        <f t="shared" si="70"/>
        <v>0</v>
      </c>
      <c r="M188" s="26">
        <f t="shared" ref="M188" si="71">M152-M116</f>
        <v>-40583.233539000001</v>
      </c>
    </row>
    <row r="189" spans="1:13" x14ac:dyDescent="0.2">
      <c r="A189" s="1" t="str">
        <f>CONCATENATE(0,3)</f>
        <v>03</v>
      </c>
      <c r="B189" s="1" t="s">
        <v>40</v>
      </c>
      <c r="D189" s="26">
        <f t="shared" ref="D189:L189" si="72">D153-D117</f>
        <v>0</v>
      </c>
      <c r="E189" s="26">
        <f t="shared" si="72"/>
        <v>0</v>
      </c>
      <c r="F189" s="26">
        <f t="shared" si="72"/>
        <v>0</v>
      </c>
      <c r="G189" s="26">
        <f t="shared" si="72"/>
        <v>0</v>
      </c>
      <c r="H189" s="26">
        <f t="shared" si="72"/>
        <v>0</v>
      </c>
      <c r="I189" s="26">
        <f t="shared" si="72"/>
        <v>0</v>
      </c>
      <c r="J189" s="26">
        <f t="shared" si="72"/>
        <v>0</v>
      </c>
      <c r="K189" s="26">
        <f t="shared" si="72"/>
        <v>0</v>
      </c>
      <c r="L189" s="26">
        <f t="shared" si="72"/>
        <v>0</v>
      </c>
      <c r="M189" s="26">
        <f t="shared" ref="M189" si="73">M153-M117</f>
        <v>-12906.541497</v>
      </c>
    </row>
    <row r="190" spans="1:13" x14ac:dyDescent="0.2">
      <c r="A190" s="1" t="str">
        <f>CONCATENATE(0,4)</f>
        <v>04</v>
      </c>
      <c r="B190" s="1" t="s">
        <v>41</v>
      </c>
      <c r="D190" s="26">
        <f t="shared" ref="D190:L190" si="74">D154-D118</f>
        <v>0</v>
      </c>
      <c r="E190" s="26">
        <f t="shared" si="74"/>
        <v>0</v>
      </c>
      <c r="F190" s="26">
        <f t="shared" si="74"/>
        <v>0</v>
      </c>
      <c r="G190" s="26">
        <f t="shared" si="74"/>
        <v>0</v>
      </c>
      <c r="H190" s="26">
        <f t="shared" si="74"/>
        <v>0</v>
      </c>
      <c r="I190" s="26">
        <f t="shared" si="74"/>
        <v>0</v>
      </c>
      <c r="J190" s="26">
        <f t="shared" si="74"/>
        <v>0</v>
      </c>
      <c r="K190" s="26">
        <f t="shared" si="74"/>
        <v>0</v>
      </c>
      <c r="L190" s="26">
        <f t="shared" si="74"/>
        <v>0</v>
      </c>
      <c r="M190" s="26">
        <f t="shared" ref="M190" si="75">M154-M118</f>
        <v>-21462.902128999998</v>
      </c>
    </row>
    <row r="191" spans="1:13" x14ac:dyDescent="0.2">
      <c r="A191" s="1" t="str">
        <f>CONCATENATE(0,5)</f>
        <v>05</v>
      </c>
      <c r="B191" s="1" t="s">
        <v>42</v>
      </c>
      <c r="D191" s="26">
        <f t="shared" ref="D191:L191" si="76">D155-D119</f>
        <v>0</v>
      </c>
      <c r="E191" s="26">
        <f t="shared" si="76"/>
        <v>0</v>
      </c>
      <c r="F191" s="26">
        <f t="shared" si="76"/>
        <v>0</v>
      </c>
      <c r="G191" s="26">
        <f t="shared" si="76"/>
        <v>0</v>
      </c>
      <c r="H191" s="26">
        <f t="shared" si="76"/>
        <v>0</v>
      </c>
      <c r="I191" s="26">
        <f t="shared" si="76"/>
        <v>0</v>
      </c>
      <c r="J191" s="26">
        <f t="shared" si="76"/>
        <v>0</v>
      </c>
      <c r="K191" s="26">
        <f t="shared" si="76"/>
        <v>0</v>
      </c>
      <c r="L191" s="26">
        <f t="shared" si="76"/>
        <v>0</v>
      </c>
      <c r="M191" s="26">
        <f t="shared" ref="M191" si="77">M155-M119</f>
        <v>-42345.106382999998</v>
      </c>
    </row>
    <row r="192" spans="1:13" x14ac:dyDescent="0.2">
      <c r="A192" s="1" t="str">
        <f>CONCATENATE(0,6)</f>
        <v>06</v>
      </c>
      <c r="B192" s="1" t="s">
        <v>43</v>
      </c>
      <c r="D192" s="26">
        <f t="shared" ref="D192:L192" si="78">D156-D120</f>
        <v>0</v>
      </c>
      <c r="E192" s="26">
        <f t="shared" si="78"/>
        <v>0</v>
      </c>
      <c r="F192" s="26">
        <f t="shared" si="78"/>
        <v>0</v>
      </c>
      <c r="G192" s="26">
        <f t="shared" si="78"/>
        <v>0</v>
      </c>
      <c r="H192" s="26">
        <f t="shared" si="78"/>
        <v>0</v>
      </c>
      <c r="I192" s="26">
        <f t="shared" si="78"/>
        <v>0</v>
      </c>
      <c r="J192" s="26">
        <f t="shared" si="78"/>
        <v>0</v>
      </c>
      <c r="K192" s="26">
        <f t="shared" si="78"/>
        <v>0</v>
      </c>
      <c r="L192" s="26">
        <f t="shared" si="78"/>
        <v>0</v>
      </c>
      <c r="M192" s="26">
        <f t="shared" ref="M192" si="79">M156-M120</f>
        <v>-13954.535087</v>
      </c>
    </row>
    <row r="193" spans="1:13" x14ac:dyDescent="0.2">
      <c r="A193" s="1" t="str">
        <f>CONCATENATE(0,7)</f>
        <v>07</v>
      </c>
      <c r="B193" s="1" t="s">
        <v>44</v>
      </c>
      <c r="D193" s="26">
        <f t="shared" ref="D193:L193" si="80">D157-D121</f>
        <v>0</v>
      </c>
      <c r="E193" s="26">
        <f t="shared" si="80"/>
        <v>0</v>
      </c>
      <c r="F193" s="26">
        <f t="shared" si="80"/>
        <v>0</v>
      </c>
      <c r="G193" s="26">
        <f t="shared" si="80"/>
        <v>0</v>
      </c>
      <c r="H193" s="26">
        <f t="shared" si="80"/>
        <v>0</v>
      </c>
      <c r="I193" s="26">
        <f t="shared" si="80"/>
        <v>0</v>
      </c>
      <c r="J193" s="26">
        <f t="shared" si="80"/>
        <v>0</v>
      </c>
      <c r="K193" s="26">
        <f t="shared" si="80"/>
        <v>0</v>
      </c>
      <c r="L193" s="26">
        <f t="shared" si="80"/>
        <v>0</v>
      </c>
      <c r="M193" s="26">
        <f t="shared" ref="M193" si="81">M157-M121</f>
        <v>-97113.434643000001</v>
      </c>
    </row>
    <row r="194" spans="1:13" x14ac:dyDescent="0.2">
      <c r="A194" s="1" t="str">
        <f>CONCATENATE(0,8)</f>
        <v>08</v>
      </c>
      <c r="B194" s="1" t="s">
        <v>45</v>
      </c>
      <c r="D194" s="26">
        <f t="shared" ref="D194:L194" si="82">D158-D122</f>
        <v>0</v>
      </c>
      <c r="E194" s="26">
        <f t="shared" si="82"/>
        <v>0</v>
      </c>
      <c r="F194" s="26">
        <f t="shared" si="82"/>
        <v>0</v>
      </c>
      <c r="G194" s="26">
        <f t="shared" si="82"/>
        <v>0</v>
      </c>
      <c r="H194" s="26">
        <f t="shared" si="82"/>
        <v>0</v>
      </c>
      <c r="I194" s="26">
        <f t="shared" si="82"/>
        <v>0</v>
      </c>
      <c r="J194" s="26">
        <f t="shared" si="82"/>
        <v>0</v>
      </c>
      <c r="K194" s="26">
        <f t="shared" si="82"/>
        <v>0</v>
      </c>
      <c r="L194" s="26">
        <f t="shared" si="82"/>
        <v>0</v>
      </c>
      <c r="M194" s="26">
        <f t="shared" ref="M194" si="83">M158-M122</f>
        <v>-56357.868691000003</v>
      </c>
    </row>
    <row r="195" spans="1:13" x14ac:dyDescent="0.2">
      <c r="A195" s="1"/>
      <c r="B195" s="44" t="s">
        <v>73</v>
      </c>
      <c r="D195" s="26">
        <f t="shared" ref="D195:L195" si="84">D159-D123</f>
        <v>0</v>
      </c>
      <c r="E195" s="26">
        <f t="shared" si="84"/>
        <v>0</v>
      </c>
      <c r="F195" s="26">
        <f t="shared" si="84"/>
        <v>0</v>
      </c>
      <c r="G195" s="26">
        <f t="shared" si="84"/>
        <v>0</v>
      </c>
      <c r="H195" s="26">
        <f t="shared" si="84"/>
        <v>0</v>
      </c>
      <c r="I195" s="26">
        <f t="shared" si="84"/>
        <v>0</v>
      </c>
      <c r="J195" s="26">
        <f t="shared" si="84"/>
        <v>0</v>
      </c>
      <c r="K195" s="26">
        <f t="shared" si="84"/>
        <v>0</v>
      </c>
      <c r="L195" s="26">
        <f t="shared" si="84"/>
        <v>0</v>
      </c>
      <c r="M195" s="26">
        <f t="shared" ref="M195" si="85">M159-M124</f>
        <v>-29475.892953999999</v>
      </c>
    </row>
    <row r="196" spans="1:13" x14ac:dyDescent="0.2">
      <c r="A196" s="1" t="str">
        <f>CONCATENATE(10, )</f>
        <v>10</v>
      </c>
      <c r="B196" s="1" t="s">
        <v>46</v>
      </c>
      <c r="D196" s="26">
        <f t="shared" ref="D196:L196" si="86">D160-D124</f>
        <v>0</v>
      </c>
      <c r="E196" s="26">
        <f t="shared" si="86"/>
        <v>0</v>
      </c>
      <c r="F196" s="26">
        <f t="shared" si="86"/>
        <v>0</v>
      </c>
      <c r="G196" s="26">
        <f t="shared" si="86"/>
        <v>0</v>
      </c>
      <c r="H196" s="26">
        <f t="shared" si="86"/>
        <v>0</v>
      </c>
      <c r="I196" s="26">
        <f t="shared" si="86"/>
        <v>0</v>
      </c>
      <c r="J196" s="26">
        <f t="shared" si="86"/>
        <v>0</v>
      </c>
      <c r="K196" s="26">
        <f t="shared" si="86"/>
        <v>0</v>
      </c>
      <c r="L196" s="26">
        <f t="shared" si="86"/>
        <v>0</v>
      </c>
      <c r="M196" s="26">
        <f t="shared" ref="M196" si="87">M160-M125</f>
        <v>-65500.031596000001</v>
      </c>
    </row>
    <row r="197" spans="1:13" x14ac:dyDescent="0.2">
      <c r="A197" s="1" t="str">
        <f>CONCATENATE(11, )</f>
        <v>11</v>
      </c>
      <c r="B197" s="1" t="s">
        <v>47</v>
      </c>
      <c r="D197" s="26">
        <f t="shared" ref="D197:L197" si="88">D161-D125</f>
        <v>0</v>
      </c>
      <c r="E197" s="26">
        <f t="shared" si="88"/>
        <v>0</v>
      </c>
      <c r="F197" s="26">
        <f t="shared" si="88"/>
        <v>0</v>
      </c>
      <c r="G197" s="26">
        <f t="shared" si="88"/>
        <v>0</v>
      </c>
      <c r="H197" s="26">
        <f t="shared" si="88"/>
        <v>0</v>
      </c>
      <c r="I197" s="26">
        <f t="shared" si="88"/>
        <v>0</v>
      </c>
      <c r="J197" s="26">
        <f t="shared" si="88"/>
        <v>0</v>
      </c>
      <c r="K197" s="26">
        <f t="shared" si="88"/>
        <v>0</v>
      </c>
      <c r="L197" s="26">
        <f t="shared" si="88"/>
        <v>0</v>
      </c>
      <c r="M197" s="26">
        <f t="shared" ref="M197" si="89">M161-M126</f>
        <v>-56089.544723999999</v>
      </c>
    </row>
    <row r="198" spans="1:13" x14ac:dyDescent="0.2">
      <c r="A198" s="1" t="str">
        <f>CONCATENATE(12, )</f>
        <v>12</v>
      </c>
      <c r="B198" s="1" t="s">
        <v>48</v>
      </c>
      <c r="D198" s="26">
        <f t="shared" ref="D198:L198" si="90">D162-D126</f>
        <v>0</v>
      </c>
      <c r="E198" s="26">
        <f t="shared" si="90"/>
        <v>0</v>
      </c>
      <c r="F198" s="26">
        <f t="shared" si="90"/>
        <v>0</v>
      </c>
      <c r="G198" s="26">
        <f t="shared" si="90"/>
        <v>0</v>
      </c>
      <c r="H198" s="26">
        <f t="shared" si="90"/>
        <v>0</v>
      </c>
      <c r="I198" s="26">
        <f t="shared" si="90"/>
        <v>0</v>
      </c>
      <c r="J198" s="26">
        <f t="shared" si="90"/>
        <v>0</v>
      </c>
      <c r="K198" s="26">
        <f t="shared" si="90"/>
        <v>0</v>
      </c>
      <c r="L198" s="26">
        <f t="shared" si="90"/>
        <v>0</v>
      </c>
      <c r="M198" s="26">
        <f t="shared" ref="M198" si="91">M162-M127</f>
        <v>-37116.227586000001</v>
      </c>
    </row>
    <row r="199" spans="1:13" x14ac:dyDescent="0.2">
      <c r="A199" s="1" t="str">
        <f>CONCATENATE(13, )</f>
        <v>13</v>
      </c>
      <c r="B199" s="1" t="s">
        <v>49</v>
      </c>
      <c r="D199" s="26">
        <f t="shared" ref="D199:L199" si="92">D163-D127</f>
        <v>0</v>
      </c>
      <c r="E199" s="26">
        <f t="shared" si="92"/>
        <v>0</v>
      </c>
      <c r="F199" s="26">
        <f t="shared" si="92"/>
        <v>0</v>
      </c>
      <c r="G199" s="26">
        <f t="shared" si="92"/>
        <v>0</v>
      </c>
      <c r="H199" s="26">
        <f t="shared" si="92"/>
        <v>0</v>
      </c>
      <c r="I199" s="26">
        <f t="shared" si="92"/>
        <v>0</v>
      </c>
      <c r="J199" s="26">
        <f t="shared" si="92"/>
        <v>0</v>
      </c>
      <c r="K199" s="26">
        <f t="shared" si="92"/>
        <v>0</v>
      </c>
      <c r="L199" s="26">
        <f t="shared" si="92"/>
        <v>0</v>
      </c>
      <c r="M199" s="26">
        <f t="shared" ref="M199" si="93">M163-M128</f>
        <v>-90312.650745999999</v>
      </c>
    </row>
    <row r="200" spans="1:13" x14ac:dyDescent="0.2">
      <c r="A200" s="1" t="str">
        <f>CONCATENATE(14, )</f>
        <v>14</v>
      </c>
      <c r="B200" s="1" t="s">
        <v>50</v>
      </c>
      <c r="D200" s="26">
        <f t="shared" ref="D200:L200" si="94">D164-D128</f>
        <v>0</v>
      </c>
      <c r="E200" s="26">
        <f t="shared" si="94"/>
        <v>0</v>
      </c>
      <c r="F200" s="26">
        <f t="shared" si="94"/>
        <v>0</v>
      </c>
      <c r="G200" s="26">
        <f t="shared" si="94"/>
        <v>0</v>
      </c>
      <c r="H200" s="26">
        <f t="shared" si="94"/>
        <v>0</v>
      </c>
      <c r="I200" s="26">
        <f t="shared" si="94"/>
        <v>0</v>
      </c>
      <c r="J200" s="26">
        <f t="shared" si="94"/>
        <v>0</v>
      </c>
      <c r="K200" s="26">
        <f t="shared" si="94"/>
        <v>0</v>
      </c>
      <c r="L200" s="26">
        <f t="shared" si="94"/>
        <v>0</v>
      </c>
      <c r="M200" s="26">
        <f t="shared" ref="M200" si="95">M164-M129</f>
        <v>-248501.680001</v>
      </c>
    </row>
    <row r="201" spans="1:13" x14ac:dyDescent="0.2">
      <c r="A201" s="1" t="str">
        <f>CONCATENATE(15, )</f>
        <v>15</v>
      </c>
      <c r="B201" s="1" t="s">
        <v>51</v>
      </c>
      <c r="D201" s="26">
        <f t="shared" ref="D201:L201" si="96">D165-D129</f>
        <v>0</v>
      </c>
      <c r="E201" s="26">
        <f t="shared" si="96"/>
        <v>0</v>
      </c>
      <c r="F201" s="26">
        <f t="shared" si="96"/>
        <v>0</v>
      </c>
      <c r="G201" s="26">
        <f t="shared" si="96"/>
        <v>0</v>
      </c>
      <c r="H201" s="26">
        <f t="shared" si="96"/>
        <v>0</v>
      </c>
      <c r="I201" s="26">
        <f t="shared" si="96"/>
        <v>0</v>
      </c>
      <c r="J201" s="26">
        <f t="shared" si="96"/>
        <v>0</v>
      </c>
      <c r="K201" s="26">
        <f t="shared" si="96"/>
        <v>0</v>
      </c>
      <c r="L201" s="26">
        <f t="shared" si="96"/>
        <v>0</v>
      </c>
      <c r="M201" s="26">
        <f t="shared" ref="M201" si="97">M165-M130</f>
        <v>-60667.866664000001</v>
      </c>
    </row>
    <row r="202" spans="1:13" x14ac:dyDescent="0.2">
      <c r="A202" s="1" t="str">
        <f>CONCATENATE(16, )</f>
        <v>16</v>
      </c>
      <c r="B202" s="1" t="s">
        <v>52</v>
      </c>
      <c r="D202" s="26">
        <f t="shared" ref="D202:L202" si="98">D166-D130</f>
        <v>0</v>
      </c>
      <c r="E202" s="26">
        <f t="shared" si="98"/>
        <v>0</v>
      </c>
      <c r="F202" s="26">
        <f t="shared" si="98"/>
        <v>0</v>
      </c>
      <c r="G202" s="26">
        <f t="shared" si="98"/>
        <v>0</v>
      </c>
      <c r="H202" s="26">
        <f t="shared" si="98"/>
        <v>0</v>
      </c>
      <c r="I202" s="26">
        <f t="shared" si="98"/>
        <v>0</v>
      </c>
      <c r="J202" s="26">
        <f t="shared" si="98"/>
        <v>0</v>
      </c>
      <c r="K202" s="26">
        <f t="shared" si="98"/>
        <v>0</v>
      </c>
      <c r="L202" s="26">
        <f t="shared" si="98"/>
        <v>0</v>
      </c>
      <c r="M202" s="26">
        <f t="shared" ref="M202" si="99">M166-M131</f>
        <v>-26190.831999999999</v>
      </c>
    </row>
    <row r="203" spans="1:13" x14ac:dyDescent="0.2">
      <c r="A203" s="1" t="str">
        <f>CONCATENATE(17, )</f>
        <v>17</v>
      </c>
      <c r="B203" s="1" t="s">
        <v>53</v>
      </c>
      <c r="D203" s="26">
        <f t="shared" ref="D203:L203" si="100">D167-D131</f>
        <v>0</v>
      </c>
      <c r="E203" s="26">
        <f t="shared" si="100"/>
        <v>0</v>
      </c>
      <c r="F203" s="26">
        <f t="shared" si="100"/>
        <v>0</v>
      </c>
      <c r="G203" s="26">
        <f t="shared" si="100"/>
        <v>0</v>
      </c>
      <c r="H203" s="26">
        <f t="shared" si="100"/>
        <v>0</v>
      </c>
      <c r="I203" s="26">
        <f t="shared" si="100"/>
        <v>0</v>
      </c>
      <c r="J203" s="26">
        <f t="shared" si="100"/>
        <v>0</v>
      </c>
      <c r="K203" s="26">
        <f t="shared" si="100"/>
        <v>0</v>
      </c>
      <c r="L203" s="26">
        <f t="shared" si="100"/>
        <v>0</v>
      </c>
      <c r="M203" s="26">
        <f t="shared" ref="M203" si="101">M167-M132</f>
        <v>-22989.257226000002</v>
      </c>
    </row>
    <row r="204" spans="1:13" x14ac:dyDescent="0.2">
      <c r="A204" s="1" t="str">
        <f>CONCATENATE(18, )</f>
        <v>18</v>
      </c>
      <c r="B204" s="1" t="s">
        <v>54</v>
      </c>
      <c r="D204" s="26">
        <f t="shared" ref="D204:L204" si="102">D168-D132</f>
        <v>0</v>
      </c>
      <c r="E204" s="26">
        <f t="shared" si="102"/>
        <v>0</v>
      </c>
      <c r="F204" s="26">
        <f t="shared" si="102"/>
        <v>0</v>
      </c>
      <c r="G204" s="26">
        <f t="shared" si="102"/>
        <v>0</v>
      </c>
      <c r="H204" s="26">
        <f t="shared" si="102"/>
        <v>0</v>
      </c>
      <c r="I204" s="26">
        <f t="shared" si="102"/>
        <v>0</v>
      </c>
      <c r="J204" s="26">
        <f t="shared" si="102"/>
        <v>0</v>
      </c>
      <c r="K204" s="26">
        <f t="shared" si="102"/>
        <v>0</v>
      </c>
      <c r="L204" s="26">
        <f t="shared" si="102"/>
        <v>0</v>
      </c>
      <c r="M204" s="26">
        <f t="shared" ref="M204" si="103">M168-M133</f>
        <v>-83812.467497999998</v>
      </c>
    </row>
    <row r="205" spans="1:13" x14ac:dyDescent="0.2">
      <c r="A205" s="1" t="str">
        <f>CONCATENATE(19, )</f>
        <v>19</v>
      </c>
      <c r="B205" s="1" t="s">
        <v>55</v>
      </c>
      <c r="D205" s="26">
        <f t="shared" ref="D205:L205" si="104">D169-D133</f>
        <v>0</v>
      </c>
      <c r="E205" s="26">
        <f t="shared" si="104"/>
        <v>0</v>
      </c>
      <c r="F205" s="26">
        <f t="shared" si="104"/>
        <v>0</v>
      </c>
      <c r="G205" s="26">
        <f t="shared" si="104"/>
        <v>0</v>
      </c>
      <c r="H205" s="26">
        <f t="shared" si="104"/>
        <v>0</v>
      </c>
      <c r="I205" s="26">
        <f t="shared" si="104"/>
        <v>0</v>
      </c>
      <c r="J205" s="26">
        <f t="shared" si="104"/>
        <v>0</v>
      </c>
      <c r="K205" s="26">
        <f t="shared" si="104"/>
        <v>0</v>
      </c>
      <c r="L205" s="26">
        <f t="shared" si="104"/>
        <v>0</v>
      </c>
      <c r="M205" s="26">
        <f t="shared" ref="M205" si="105">M169-M134</f>
        <v>-66823.344326999999</v>
      </c>
    </row>
    <row r="206" spans="1:13" x14ac:dyDescent="0.2">
      <c r="A206" s="1" t="str">
        <f>CONCATENATE(20, )</f>
        <v>20</v>
      </c>
      <c r="B206" s="1" t="s">
        <v>56</v>
      </c>
      <c r="D206" s="26">
        <f t="shared" ref="D206:L206" si="106">D170-D134</f>
        <v>0</v>
      </c>
      <c r="E206" s="26">
        <f t="shared" si="106"/>
        <v>0</v>
      </c>
      <c r="F206" s="26">
        <f t="shared" si="106"/>
        <v>0</v>
      </c>
      <c r="G206" s="26">
        <f t="shared" si="106"/>
        <v>0</v>
      </c>
      <c r="H206" s="26">
        <f t="shared" si="106"/>
        <v>0</v>
      </c>
      <c r="I206" s="26">
        <f t="shared" si="106"/>
        <v>0</v>
      </c>
      <c r="J206" s="26">
        <f t="shared" si="106"/>
        <v>0</v>
      </c>
      <c r="K206" s="26">
        <f t="shared" si="106"/>
        <v>0</v>
      </c>
      <c r="L206" s="26">
        <f t="shared" si="106"/>
        <v>0</v>
      </c>
      <c r="M206" s="26">
        <f t="shared" ref="M206" si="107">M170-M135</f>
        <v>-86183.572144000005</v>
      </c>
    </row>
    <row r="207" spans="1:13" x14ac:dyDescent="0.2">
      <c r="A207" s="1" t="str">
        <f>CONCATENATE(21, )</f>
        <v>21</v>
      </c>
      <c r="B207" s="1" t="s">
        <v>57</v>
      </c>
      <c r="D207" s="26">
        <f t="shared" ref="D207:L207" si="108">D171-D135</f>
        <v>0</v>
      </c>
      <c r="E207" s="26">
        <f t="shared" si="108"/>
        <v>0</v>
      </c>
      <c r="F207" s="26">
        <f t="shared" si="108"/>
        <v>0</v>
      </c>
      <c r="G207" s="26">
        <f t="shared" si="108"/>
        <v>0</v>
      </c>
      <c r="H207" s="26">
        <f t="shared" si="108"/>
        <v>0</v>
      </c>
      <c r="I207" s="26">
        <f t="shared" si="108"/>
        <v>0</v>
      </c>
      <c r="J207" s="26">
        <f t="shared" si="108"/>
        <v>0</v>
      </c>
      <c r="K207" s="26">
        <f t="shared" si="108"/>
        <v>0</v>
      </c>
      <c r="L207" s="26">
        <f t="shared" si="108"/>
        <v>0</v>
      </c>
      <c r="M207" s="26">
        <f t="shared" ref="M207" si="109">M171-M136</f>
        <v>-28685.924884</v>
      </c>
    </row>
    <row r="208" spans="1:13" x14ac:dyDescent="0.2">
      <c r="A208" s="1" t="str">
        <f>CONCATENATE(22, )</f>
        <v>22</v>
      </c>
      <c r="B208" s="1" t="s">
        <v>58</v>
      </c>
      <c r="D208" s="26">
        <f t="shared" ref="D208:L208" si="110">D172-D136</f>
        <v>0</v>
      </c>
      <c r="E208" s="26">
        <f t="shared" si="110"/>
        <v>0</v>
      </c>
      <c r="F208" s="26">
        <f t="shared" si="110"/>
        <v>0</v>
      </c>
      <c r="G208" s="26">
        <f t="shared" si="110"/>
        <v>0</v>
      </c>
      <c r="H208" s="26">
        <f t="shared" si="110"/>
        <v>0</v>
      </c>
      <c r="I208" s="26">
        <f t="shared" si="110"/>
        <v>0</v>
      </c>
      <c r="J208" s="26">
        <f t="shared" si="110"/>
        <v>0</v>
      </c>
      <c r="K208" s="26">
        <f t="shared" si="110"/>
        <v>0</v>
      </c>
      <c r="L208" s="26">
        <f t="shared" si="110"/>
        <v>0</v>
      </c>
      <c r="M208" s="26">
        <f t="shared" ref="M208" si="111">M172-M137</f>
        <v>-27139.902883999999</v>
      </c>
    </row>
    <row r="209" spans="1:13" x14ac:dyDescent="0.2">
      <c r="A209" s="1" t="str">
        <f>CONCATENATE(23, )</f>
        <v>23</v>
      </c>
      <c r="B209" s="1" t="s">
        <v>59</v>
      </c>
      <c r="D209" s="26">
        <f t="shared" ref="D209:L209" si="112">D173-D137</f>
        <v>0</v>
      </c>
      <c r="E209" s="26">
        <f t="shared" si="112"/>
        <v>0</v>
      </c>
      <c r="F209" s="26">
        <f t="shared" si="112"/>
        <v>0</v>
      </c>
      <c r="G209" s="26">
        <f t="shared" si="112"/>
        <v>0</v>
      </c>
      <c r="H209" s="26">
        <f t="shared" si="112"/>
        <v>0</v>
      </c>
      <c r="I209" s="26">
        <f t="shared" si="112"/>
        <v>0</v>
      </c>
      <c r="J209" s="26">
        <f t="shared" si="112"/>
        <v>0</v>
      </c>
      <c r="K209" s="26">
        <f t="shared" si="112"/>
        <v>0</v>
      </c>
      <c r="L209" s="26">
        <f t="shared" si="112"/>
        <v>-66.69703600000139</v>
      </c>
      <c r="M209" s="26">
        <f t="shared" ref="M209" si="113">M173-M138</f>
        <v>-37753.501343999997</v>
      </c>
    </row>
    <row r="210" spans="1:13" x14ac:dyDescent="0.2">
      <c r="A210" s="1" t="str">
        <f>CONCATENATE(24, )</f>
        <v>24</v>
      </c>
      <c r="B210" s="1" t="s">
        <v>60</v>
      </c>
      <c r="D210" s="26">
        <f t="shared" ref="D210:L210" si="114">D174-D138</f>
        <v>0</v>
      </c>
      <c r="E210" s="26">
        <f t="shared" si="114"/>
        <v>0</v>
      </c>
      <c r="F210" s="26">
        <f t="shared" si="114"/>
        <v>0</v>
      </c>
      <c r="G210" s="26">
        <f t="shared" si="114"/>
        <v>0</v>
      </c>
      <c r="H210" s="26">
        <f t="shared" si="114"/>
        <v>0</v>
      </c>
      <c r="I210" s="26">
        <f t="shared" si="114"/>
        <v>0</v>
      </c>
      <c r="J210" s="26">
        <f t="shared" si="114"/>
        <v>0</v>
      </c>
      <c r="K210" s="26">
        <f t="shared" si="114"/>
        <v>0</v>
      </c>
      <c r="L210" s="26">
        <f t="shared" si="114"/>
        <v>0</v>
      </c>
      <c r="M210" s="26">
        <f t="shared" ref="M210" si="115">M174-M139</f>
        <v>-46202.361658000002</v>
      </c>
    </row>
    <row r="211" spans="1:13" x14ac:dyDescent="0.2">
      <c r="A211" s="1" t="str">
        <f>CONCATENATE(25, )</f>
        <v>25</v>
      </c>
      <c r="B211" s="1" t="s">
        <v>61</v>
      </c>
      <c r="D211" s="26">
        <f t="shared" ref="D211:L211" si="116">D175-D139</f>
        <v>0</v>
      </c>
      <c r="E211" s="26">
        <f t="shared" si="116"/>
        <v>0</v>
      </c>
      <c r="F211" s="26">
        <f t="shared" si="116"/>
        <v>0</v>
      </c>
      <c r="G211" s="26">
        <f t="shared" si="116"/>
        <v>0</v>
      </c>
      <c r="H211" s="26">
        <f t="shared" si="116"/>
        <v>0</v>
      </c>
      <c r="I211" s="26">
        <f t="shared" si="116"/>
        <v>0</v>
      </c>
      <c r="J211" s="26">
        <f t="shared" si="116"/>
        <v>0</v>
      </c>
      <c r="K211" s="26">
        <f t="shared" si="116"/>
        <v>0</v>
      </c>
      <c r="L211" s="26">
        <f t="shared" si="116"/>
        <v>0</v>
      </c>
      <c r="M211" s="26">
        <f t="shared" ref="M211" si="117">M175-M140</f>
        <v>-58784.024416</v>
      </c>
    </row>
    <row r="212" spans="1:13" x14ac:dyDescent="0.2">
      <c r="A212" s="1" t="str">
        <f>CONCATENATE(26, )</f>
        <v>26</v>
      </c>
      <c r="B212" s="1" t="s">
        <v>62</v>
      </c>
      <c r="D212" s="26">
        <f t="shared" ref="D212:L212" si="118">D176-D140</f>
        <v>0</v>
      </c>
      <c r="E212" s="26">
        <f t="shared" si="118"/>
        <v>0</v>
      </c>
      <c r="F212" s="26">
        <f t="shared" si="118"/>
        <v>0</v>
      </c>
      <c r="G212" s="26">
        <f t="shared" si="118"/>
        <v>0</v>
      </c>
      <c r="H212" s="26">
        <f t="shared" si="118"/>
        <v>0</v>
      </c>
      <c r="I212" s="26">
        <f t="shared" si="118"/>
        <v>0</v>
      </c>
      <c r="J212" s="26">
        <f t="shared" si="118"/>
        <v>0</v>
      </c>
      <c r="K212" s="26">
        <f t="shared" si="118"/>
        <v>0</v>
      </c>
      <c r="L212" s="26">
        <f t="shared" si="118"/>
        <v>0</v>
      </c>
      <c r="M212" s="26">
        <f t="shared" ref="M212" si="119">M176-M141</f>
        <v>-43032.800456999998</v>
      </c>
    </row>
    <row r="213" spans="1:13" x14ac:dyDescent="0.2">
      <c r="A213" s="1" t="str">
        <f>CONCATENATE(27, )</f>
        <v>27</v>
      </c>
      <c r="B213" s="1" t="s">
        <v>63</v>
      </c>
      <c r="D213" s="26">
        <f t="shared" ref="D213:L213" si="120">D177-D141</f>
        <v>0</v>
      </c>
      <c r="E213" s="26">
        <f t="shared" si="120"/>
        <v>0</v>
      </c>
      <c r="F213" s="26">
        <f t="shared" si="120"/>
        <v>0</v>
      </c>
      <c r="G213" s="26">
        <f t="shared" si="120"/>
        <v>0</v>
      </c>
      <c r="H213" s="26">
        <f t="shared" si="120"/>
        <v>0</v>
      </c>
      <c r="I213" s="26">
        <f t="shared" si="120"/>
        <v>0</v>
      </c>
      <c r="J213" s="26">
        <f t="shared" si="120"/>
        <v>0</v>
      </c>
      <c r="K213" s="26">
        <f t="shared" si="120"/>
        <v>0</v>
      </c>
      <c r="L213" s="26">
        <f t="shared" si="120"/>
        <v>0</v>
      </c>
      <c r="M213" s="26">
        <f t="shared" ref="M213" si="121">M177-M142</f>
        <v>-47400.348895000003</v>
      </c>
    </row>
    <row r="214" spans="1:13" x14ac:dyDescent="0.2">
      <c r="A214" s="1" t="str">
        <f>CONCATENATE(28, )</f>
        <v>28</v>
      </c>
      <c r="B214" s="1" t="s">
        <v>64</v>
      </c>
      <c r="D214" s="26">
        <f t="shared" ref="D214:L214" si="122">D178-D142</f>
        <v>0</v>
      </c>
      <c r="E214" s="26">
        <f t="shared" si="122"/>
        <v>0</v>
      </c>
      <c r="F214" s="26">
        <f t="shared" si="122"/>
        <v>0</v>
      </c>
      <c r="G214" s="26">
        <f t="shared" si="122"/>
        <v>0</v>
      </c>
      <c r="H214" s="26">
        <f t="shared" si="122"/>
        <v>0</v>
      </c>
      <c r="I214" s="26">
        <f t="shared" si="122"/>
        <v>0</v>
      </c>
      <c r="J214" s="26">
        <f t="shared" si="122"/>
        <v>0</v>
      </c>
      <c r="K214" s="26">
        <f t="shared" si="122"/>
        <v>0</v>
      </c>
      <c r="L214" s="26">
        <f t="shared" si="122"/>
        <v>0</v>
      </c>
      <c r="M214" s="26">
        <f t="shared" ref="M214" si="123">M178-M143</f>
        <v>-17515.999146999999</v>
      </c>
    </row>
    <row r="215" spans="1:13" x14ac:dyDescent="0.2">
      <c r="A215" s="1" t="str">
        <f>CONCATENATE(29, )</f>
        <v>29</v>
      </c>
      <c r="B215" s="1" t="s">
        <v>65</v>
      </c>
      <c r="D215" s="26">
        <f t="shared" ref="D215:L215" si="124">D179-D143</f>
        <v>0</v>
      </c>
      <c r="E215" s="26">
        <f t="shared" si="124"/>
        <v>0</v>
      </c>
      <c r="F215" s="26">
        <f t="shared" si="124"/>
        <v>0</v>
      </c>
      <c r="G215" s="26">
        <f t="shared" si="124"/>
        <v>0</v>
      </c>
      <c r="H215" s="26">
        <f t="shared" si="124"/>
        <v>0</v>
      </c>
      <c r="I215" s="26">
        <f t="shared" si="124"/>
        <v>0</v>
      </c>
      <c r="J215" s="26">
        <f t="shared" si="124"/>
        <v>0</v>
      </c>
      <c r="K215" s="26">
        <f t="shared" si="124"/>
        <v>0</v>
      </c>
      <c r="L215" s="26">
        <f t="shared" si="124"/>
        <v>0</v>
      </c>
      <c r="M215" s="26">
        <f t="shared" ref="M215" si="125">M179-M144</f>
        <v>-102679.922137</v>
      </c>
    </row>
    <row r="216" spans="1:13" ht="25.5" x14ac:dyDescent="0.2">
      <c r="A216" s="1" t="str">
        <f>CONCATENATE(30, )</f>
        <v>30</v>
      </c>
      <c r="B216" s="1" t="s">
        <v>66</v>
      </c>
      <c r="D216" s="26">
        <f t="shared" ref="D216:L216" si="126">D180-D144</f>
        <v>0</v>
      </c>
      <c r="E216" s="26">
        <f t="shared" si="126"/>
        <v>0</v>
      </c>
      <c r="F216" s="26">
        <f t="shared" si="126"/>
        <v>0</v>
      </c>
      <c r="G216" s="26">
        <f t="shared" si="126"/>
        <v>0</v>
      </c>
      <c r="H216" s="26">
        <f t="shared" si="126"/>
        <v>0</v>
      </c>
      <c r="I216" s="26">
        <f t="shared" si="126"/>
        <v>0</v>
      </c>
      <c r="J216" s="26">
        <f t="shared" si="126"/>
        <v>0</v>
      </c>
      <c r="K216" s="26">
        <f t="shared" si="126"/>
        <v>0</v>
      </c>
      <c r="L216" s="26">
        <f t="shared" si="126"/>
        <v>0</v>
      </c>
      <c r="M216" s="26">
        <f t="shared" ref="M216" si="127">M180-M145</f>
        <v>-31356.817736000001</v>
      </c>
    </row>
    <row r="217" spans="1:13" x14ac:dyDescent="0.2">
      <c r="A217" s="1" t="str">
        <f>CONCATENATE(31, )</f>
        <v>31</v>
      </c>
      <c r="B217" s="1" t="s">
        <v>67</v>
      </c>
      <c r="D217" s="26">
        <f t="shared" ref="D217:L217" si="128">D181-D145</f>
        <v>0</v>
      </c>
      <c r="E217" s="26">
        <f t="shared" si="128"/>
        <v>0</v>
      </c>
      <c r="F217" s="26">
        <f t="shared" si="128"/>
        <v>0</v>
      </c>
      <c r="G217" s="26">
        <f t="shared" si="128"/>
        <v>0</v>
      </c>
      <c r="H217" s="26">
        <f t="shared" si="128"/>
        <v>0</v>
      </c>
      <c r="I217" s="26">
        <f t="shared" si="128"/>
        <v>0</v>
      </c>
      <c r="J217" s="26">
        <f t="shared" si="128"/>
        <v>0</v>
      </c>
      <c r="K217" s="26">
        <f t="shared" si="128"/>
        <v>0</v>
      </c>
      <c r="L217" s="26">
        <f t="shared" si="128"/>
        <v>0</v>
      </c>
      <c r="M217" s="26">
        <f t="shared" ref="M217" si="129">M181-M146</f>
        <v>-28653.961798</v>
      </c>
    </row>
    <row r="218" spans="1:13" x14ac:dyDescent="0.2">
      <c r="A218" s="1" t="str">
        <f>CONCATENATE(32, )</f>
        <v>32</v>
      </c>
      <c r="B218" s="1" t="s">
        <v>68</v>
      </c>
      <c r="D218" s="26">
        <f t="shared" ref="D218:L218" si="130">D182-D146</f>
        <v>0</v>
      </c>
      <c r="E218" s="26">
        <f t="shared" si="130"/>
        <v>0</v>
      </c>
      <c r="F218" s="26">
        <f t="shared" si="130"/>
        <v>0</v>
      </c>
      <c r="G218" s="26">
        <f t="shared" si="130"/>
        <v>0</v>
      </c>
      <c r="H218" s="26">
        <f t="shared" si="130"/>
        <v>0</v>
      </c>
      <c r="I218" s="26">
        <f t="shared" si="130"/>
        <v>0</v>
      </c>
      <c r="J218" s="26">
        <f t="shared" si="130"/>
        <v>0</v>
      </c>
      <c r="K218" s="26">
        <f t="shared" si="130"/>
        <v>0</v>
      </c>
      <c r="L218" s="26">
        <f t="shared" si="130"/>
        <v>0</v>
      </c>
      <c r="M218" s="26">
        <f t="shared" ref="M218" si="131">M182-M147</f>
        <v>0</v>
      </c>
    </row>
  </sheetData>
  <mergeCells count="2">
    <mergeCell ref="A1:C1"/>
    <mergeCell ref="A39:C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12"/>
  <sheetViews>
    <sheetView workbookViewId="0">
      <selection activeCell="E181" sqref="E181"/>
    </sheetView>
  </sheetViews>
  <sheetFormatPr baseColWidth="10" defaultRowHeight="12.75" x14ac:dyDescent="0.2"/>
  <cols>
    <col min="3" max="3" width="38.85546875" customWidth="1"/>
    <col min="4" max="13" width="14.7109375" bestFit="1" customWidth="1"/>
  </cols>
  <sheetData>
    <row r="2" spans="1:13" x14ac:dyDescent="0.2">
      <c r="A2" s="68" t="s">
        <v>77</v>
      </c>
      <c r="B2" s="68"/>
      <c r="C2" s="68"/>
      <c r="D2" s="1">
        <v>2005</v>
      </c>
      <c r="E2" s="1">
        <v>2006</v>
      </c>
      <c r="F2" s="1">
        <v>2007</v>
      </c>
      <c r="G2" s="1">
        <v>2008</v>
      </c>
      <c r="H2" s="1">
        <v>2009</v>
      </c>
      <c r="I2" s="1">
        <v>2010</v>
      </c>
      <c r="J2" s="1">
        <v>2011</v>
      </c>
      <c r="K2" s="1">
        <v>2012</v>
      </c>
      <c r="L2" s="1">
        <v>2013</v>
      </c>
      <c r="M2" s="1">
        <v>2014</v>
      </c>
    </row>
    <row r="3" spans="1:13" ht="15" customHeight="1" x14ac:dyDescent="0.2">
      <c r="A3" s="1"/>
      <c r="B3" s="1" t="s">
        <v>0</v>
      </c>
      <c r="C3" s="1" t="s">
        <v>74</v>
      </c>
      <c r="D3" s="2">
        <v>165669232331</v>
      </c>
      <c r="E3" s="2">
        <v>192598012739</v>
      </c>
      <c r="F3" s="2">
        <v>204840411165</v>
      </c>
      <c r="G3" s="2">
        <v>256058206485</v>
      </c>
      <c r="H3" s="2">
        <v>272985817975</v>
      </c>
      <c r="I3" s="2">
        <v>280901109194</v>
      </c>
      <c r="J3" s="2">
        <v>312084524412</v>
      </c>
      <c r="K3" s="2">
        <v>312359761560</v>
      </c>
      <c r="L3" s="2">
        <v>335398344761</v>
      </c>
      <c r="M3" s="2">
        <v>377509722012</v>
      </c>
    </row>
    <row r="4" spans="1:13" ht="15" customHeight="1" x14ac:dyDescent="0.2">
      <c r="A4" s="1" t="str">
        <f>CONCATENATE(0,1)</f>
        <v>01</v>
      </c>
      <c r="B4" s="1" t="s">
        <v>38</v>
      </c>
      <c r="C4" s="1" t="s">
        <v>74</v>
      </c>
      <c r="D4" s="2">
        <v>2125625470</v>
      </c>
      <c r="E4" s="2">
        <v>2485940030</v>
      </c>
      <c r="F4" s="2">
        <v>2578819504</v>
      </c>
      <c r="G4" s="2">
        <v>3147364542</v>
      </c>
      <c r="H4" s="2">
        <v>3118861591</v>
      </c>
      <c r="I4" s="2">
        <v>3159849294</v>
      </c>
      <c r="J4" s="2">
        <v>3787662573</v>
      </c>
      <c r="K4" s="2">
        <v>3997788101</v>
      </c>
      <c r="L4" s="2">
        <v>4433836341</v>
      </c>
      <c r="M4" s="2">
        <v>5026149132</v>
      </c>
    </row>
    <row r="5" spans="1:13" ht="15" customHeight="1" x14ac:dyDescent="0.2">
      <c r="A5" s="1" t="str">
        <f>CONCATENATE(0,2)</f>
        <v>02</v>
      </c>
      <c r="B5" s="1" t="s">
        <v>39</v>
      </c>
      <c r="C5" s="1" t="s">
        <v>74</v>
      </c>
      <c r="D5" s="2">
        <v>5578831719</v>
      </c>
      <c r="E5" s="2">
        <v>6404132868</v>
      </c>
      <c r="F5" s="2">
        <v>6771365315</v>
      </c>
      <c r="G5" s="2">
        <v>7652179474</v>
      </c>
      <c r="H5" s="2">
        <v>8233213789</v>
      </c>
      <c r="I5" s="2">
        <v>10825281886</v>
      </c>
      <c r="J5" s="2">
        <v>13307248185</v>
      </c>
      <c r="K5" s="2">
        <v>10725604486</v>
      </c>
      <c r="L5" s="2">
        <v>10713334231</v>
      </c>
      <c r="M5" s="2">
        <v>11421982324</v>
      </c>
    </row>
    <row r="6" spans="1:13" ht="15" customHeight="1" x14ac:dyDescent="0.2">
      <c r="A6" s="1" t="str">
        <f>CONCATENATE(0,3)</f>
        <v>03</v>
      </c>
      <c r="B6" s="1" t="s">
        <v>40</v>
      </c>
      <c r="C6" s="1" t="s">
        <v>74</v>
      </c>
      <c r="D6" s="2">
        <v>1656615066</v>
      </c>
      <c r="E6" s="2">
        <v>2205953024</v>
      </c>
      <c r="F6" s="2">
        <v>2930659721</v>
      </c>
      <c r="G6" s="2">
        <v>2778246178</v>
      </c>
      <c r="H6" s="2">
        <v>3485358314</v>
      </c>
      <c r="I6" s="2">
        <v>2944615741</v>
      </c>
      <c r="J6" s="2">
        <v>2934502203</v>
      </c>
      <c r="K6" s="2">
        <v>2918591275</v>
      </c>
      <c r="L6" s="2">
        <v>3481646727</v>
      </c>
      <c r="M6" s="2">
        <v>3467861985</v>
      </c>
    </row>
    <row r="7" spans="1:13" ht="15" customHeight="1" x14ac:dyDescent="0.2">
      <c r="A7" s="1" t="str">
        <f>CONCATENATE(0,4)</f>
        <v>04</v>
      </c>
      <c r="B7" s="1" t="s">
        <v>41</v>
      </c>
      <c r="C7" s="1" t="s">
        <v>74</v>
      </c>
      <c r="D7" s="2">
        <v>2097403566</v>
      </c>
      <c r="E7" s="2">
        <v>2464608023</v>
      </c>
      <c r="F7" s="2">
        <v>2618132372</v>
      </c>
      <c r="G7" s="2">
        <v>3433303060</v>
      </c>
      <c r="H7" s="2">
        <v>3311097429</v>
      </c>
      <c r="I7" s="2">
        <v>3764076105</v>
      </c>
      <c r="J7" s="2">
        <v>3924930948</v>
      </c>
      <c r="K7" s="2">
        <v>4231366606</v>
      </c>
      <c r="L7" s="2">
        <v>4423229329</v>
      </c>
      <c r="M7" s="2">
        <v>5093924051</v>
      </c>
    </row>
    <row r="8" spans="1:13" ht="15" customHeight="1" x14ac:dyDescent="0.2">
      <c r="A8" s="1" t="str">
        <f>CONCATENATE(0,5)</f>
        <v>05</v>
      </c>
      <c r="B8" s="1" t="s">
        <v>42</v>
      </c>
      <c r="C8" s="1" t="s">
        <v>74</v>
      </c>
      <c r="D8" s="2">
        <v>4115320023</v>
      </c>
      <c r="E8" s="2">
        <v>4423800261</v>
      </c>
      <c r="F8" s="2">
        <v>5149047470</v>
      </c>
      <c r="G8" s="2">
        <v>6340916994</v>
      </c>
      <c r="H8" s="2">
        <v>6401411818</v>
      </c>
      <c r="I8" s="2">
        <v>6566313495</v>
      </c>
      <c r="J8" s="2">
        <v>7193769968</v>
      </c>
      <c r="K8" s="2">
        <v>7133955117</v>
      </c>
      <c r="L8" s="2">
        <v>8345507096</v>
      </c>
      <c r="M8" s="2">
        <v>8859135236</v>
      </c>
    </row>
    <row r="9" spans="1:13" ht="15" customHeight="1" x14ac:dyDescent="0.2">
      <c r="A9" s="1" t="str">
        <f>CONCATENATE(0,6)</f>
        <v>06</v>
      </c>
      <c r="B9" s="1" t="s">
        <v>43</v>
      </c>
      <c r="C9" s="1" t="s">
        <v>74</v>
      </c>
      <c r="D9" s="2">
        <v>1316382266</v>
      </c>
      <c r="E9" s="2">
        <v>1540923997</v>
      </c>
      <c r="F9" s="2">
        <v>1597428339</v>
      </c>
      <c r="G9" s="2">
        <v>2112931219</v>
      </c>
      <c r="H9" s="2">
        <v>1912455922</v>
      </c>
      <c r="I9" s="2">
        <v>2141347496</v>
      </c>
      <c r="J9" s="2">
        <v>2477758002</v>
      </c>
      <c r="K9" s="2">
        <v>2251287180</v>
      </c>
      <c r="L9" s="2">
        <v>2512631236</v>
      </c>
      <c r="M9" s="2">
        <v>3128194559</v>
      </c>
    </row>
    <row r="10" spans="1:13" ht="15" customHeight="1" x14ac:dyDescent="0.2">
      <c r="A10" s="1" t="str">
        <f>CONCATENATE(0,7)</f>
        <v>07</v>
      </c>
      <c r="B10" s="1" t="s">
        <v>44</v>
      </c>
      <c r="C10" s="1" t="s">
        <v>74</v>
      </c>
      <c r="D10" s="2">
        <v>6084518610</v>
      </c>
      <c r="E10" s="2">
        <v>9333207266</v>
      </c>
      <c r="F10" s="2">
        <v>8917421604</v>
      </c>
      <c r="G10" s="2">
        <v>11106923416</v>
      </c>
      <c r="H10" s="2">
        <v>13006969362</v>
      </c>
      <c r="I10" s="2">
        <v>11023079485</v>
      </c>
      <c r="J10" s="2">
        <v>14039292392</v>
      </c>
      <c r="K10" s="2">
        <v>16777005343</v>
      </c>
      <c r="L10" s="2">
        <v>18151584965</v>
      </c>
      <c r="M10" s="2">
        <v>22382437913</v>
      </c>
    </row>
    <row r="11" spans="1:13" ht="15" customHeight="1" x14ac:dyDescent="0.2">
      <c r="A11" s="1" t="str">
        <f>CONCATENATE(0,8)</f>
        <v>08</v>
      </c>
      <c r="B11" s="1" t="s">
        <v>45</v>
      </c>
      <c r="C11" s="1" t="s">
        <v>74</v>
      </c>
      <c r="D11" s="2">
        <v>5820688912</v>
      </c>
      <c r="E11" s="2">
        <v>7293549991</v>
      </c>
      <c r="F11" s="2">
        <v>7046095045</v>
      </c>
      <c r="G11" s="2">
        <v>8126800570</v>
      </c>
      <c r="H11" s="2">
        <v>9017052885</v>
      </c>
      <c r="I11" s="2">
        <v>8574301160</v>
      </c>
      <c r="J11" s="2">
        <v>8991603186</v>
      </c>
      <c r="K11" s="2">
        <v>9887510914</v>
      </c>
      <c r="L11" s="2">
        <v>9061635780</v>
      </c>
      <c r="M11" s="2">
        <v>11128540184</v>
      </c>
    </row>
    <row r="12" spans="1:13" ht="15" customHeight="1" x14ac:dyDescent="0.2">
      <c r="A12" s="1" t="str">
        <f>CONCATENATE(10, )</f>
        <v>10</v>
      </c>
      <c r="B12" s="1" t="s">
        <v>46</v>
      </c>
      <c r="C12" s="1" t="s">
        <v>74</v>
      </c>
      <c r="D12" s="2">
        <v>2663123390</v>
      </c>
      <c r="E12" s="2">
        <v>2840122950</v>
      </c>
      <c r="F12" s="2">
        <v>3230404169</v>
      </c>
      <c r="G12" s="2">
        <v>4678456445</v>
      </c>
      <c r="H12" s="2">
        <v>4965941198</v>
      </c>
      <c r="I12" s="2">
        <v>4246361970</v>
      </c>
      <c r="J12" s="2">
        <v>4993083778</v>
      </c>
      <c r="K12" s="2">
        <v>5263861811</v>
      </c>
      <c r="L12" s="2">
        <v>5139558282</v>
      </c>
      <c r="M12" s="2">
        <v>5573233602</v>
      </c>
    </row>
    <row r="13" spans="1:13" ht="15" customHeight="1" x14ac:dyDescent="0.2">
      <c r="A13" s="1" t="str">
        <f>CONCATENATE(11, )</f>
        <v>11</v>
      </c>
      <c r="B13" s="1" t="s">
        <v>47</v>
      </c>
      <c r="C13" s="1" t="s">
        <v>74</v>
      </c>
      <c r="D13" s="2">
        <v>7403302872</v>
      </c>
      <c r="E13" s="2">
        <v>8544606475</v>
      </c>
      <c r="F13" s="2">
        <v>9101938049</v>
      </c>
      <c r="G13" s="2">
        <v>11821611730</v>
      </c>
      <c r="H13" s="2">
        <v>13032132661</v>
      </c>
      <c r="I13" s="2">
        <v>13123466111</v>
      </c>
      <c r="J13" s="2">
        <v>15898467518</v>
      </c>
      <c r="K13" s="2">
        <v>14793232232</v>
      </c>
      <c r="L13" s="2">
        <v>16005424014</v>
      </c>
      <c r="M13" s="2">
        <v>18218992299</v>
      </c>
    </row>
    <row r="14" spans="1:13" ht="15" customHeight="1" x14ac:dyDescent="0.2">
      <c r="A14" s="1" t="str">
        <f>CONCATENATE(12, )</f>
        <v>12</v>
      </c>
      <c r="B14" s="1" t="s">
        <v>48</v>
      </c>
      <c r="C14" s="1" t="s">
        <v>74</v>
      </c>
      <c r="D14" s="2">
        <v>5017459611</v>
      </c>
      <c r="E14" s="2">
        <v>5730628388</v>
      </c>
      <c r="F14" s="2">
        <v>6436789692</v>
      </c>
      <c r="G14" s="2">
        <v>5903792734</v>
      </c>
      <c r="H14" s="2">
        <v>8825846402</v>
      </c>
      <c r="I14" s="2">
        <v>10086546272</v>
      </c>
      <c r="J14" s="2">
        <v>9867710741</v>
      </c>
      <c r="K14" s="2">
        <v>7212523706</v>
      </c>
      <c r="L14" s="2">
        <v>10964529921</v>
      </c>
      <c r="M14" s="2">
        <v>13183503575</v>
      </c>
    </row>
    <row r="15" spans="1:13" ht="15" customHeight="1" x14ac:dyDescent="0.2">
      <c r="A15" s="1" t="str">
        <f>CONCATENATE(13, )</f>
        <v>13</v>
      </c>
      <c r="B15" s="1" t="s">
        <v>49</v>
      </c>
      <c r="C15" s="1" t="s">
        <v>74</v>
      </c>
      <c r="D15" s="2">
        <v>3018586717</v>
      </c>
      <c r="E15" s="2">
        <v>3142273753</v>
      </c>
      <c r="F15" s="2">
        <v>4082852773</v>
      </c>
      <c r="G15" s="2">
        <v>4856188178</v>
      </c>
      <c r="H15" s="2">
        <v>4873785478</v>
      </c>
      <c r="I15" s="2">
        <v>5424612484</v>
      </c>
      <c r="J15" s="2">
        <v>6267736081</v>
      </c>
      <c r="K15" s="2">
        <v>6751970285</v>
      </c>
      <c r="L15" s="2">
        <v>7451863394</v>
      </c>
      <c r="M15" s="2">
        <v>8281750350</v>
      </c>
    </row>
    <row r="16" spans="1:13" ht="15" customHeight="1" x14ac:dyDescent="0.2">
      <c r="A16" s="1" t="str">
        <f>CONCATENATE(14, )</f>
        <v>14</v>
      </c>
      <c r="B16" s="1" t="s">
        <v>50</v>
      </c>
      <c r="C16" s="1" t="s">
        <v>74</v>
      </c>
      <c r="D16" s="2">
        <v>14025302810</v>
      </c>
      <c r="E16" s="2">
        <v>17327441577</v>
      </c>
      <c r="F16" s="2">
        <v>16021158755</v>
      </c>
      <c r="G16" s="2">
        <v>23027154953</v>
      </c>
      <c r="H16" s="2">
        <v>22887796964</v>
      </c>
      <c r="I16" s="2">
        <v>23044742017</v>
      </c>
      <c r="J16" s="2">
        <v>22598846986</v>
      </c>
      <c r="K16" s="2">
        <v>24143239078</v>
      </c>
      <c r="L16" s="2">
        <v>26325791976</v>
      </c>
      <c r="M16" s="2">
        <v>28363244994</v>
      </c>
    </row>
    <row r="17" spans="1:13" ht="15" customHeight="1" x14ac:dyDescent="0.2">
      <c r="A17" s="1" t="str">
        <f>CONCATENATE(15, )</f>
        <v>15</v>
      </c>
      <c r="B17" s="1" t="s">
        <v>51</v>
      </c>
      <c r="C17" s="1" t="s">
        <v>74</v>
      </c>
      <c r="D17" s="2">
        <v>23585383656</v>
      </c>
      <c r="E17" s="2">
        <v>26394588649</v>
      </c>
      <c r="F17" s="2">
        <v>30159428449</v>
      </c>
      <c r="G17" s="2">
        <v>38071291185</v>
      </c>
      <c r="H17" s="2">
        <v>38045549437</v>
      </c>
      <c r="I17" s="2">
        <v>40641194010</v>
      </c>
      <c r="J17" s="2">
        <v>46472224943</v>
      </c>
      <c r="K17" s="2">
        <v>46474314191</v>
      </c>
      <c r="L17" s="2">
        <v>47901265821</v>
      </c>
      <c r="M17" s="2">
        <v>60060108373</v>
      </c>
    </row>
    <row r="18" spans="1:13" ht="15" customHeight="1" x14ac:dyDescent="0.2">
      <c r="A18" s="1" t="str">
        <f>CONCATENATE(16, )</f>
        <v>16</v>
      </c>
      <c r="B18" s="1" t="s">
        <v>52</v>
      </c>
      <c r="C18" s="1" t="s">
        <v>74</v>
      </c>
      <c r="D18" s="2">
        <v>6726202440</v>
      </c>
      <c r="E18" s="2">
        <v>8001652410</v>
      </c>
      <c r="F18" s="2">
        <v>8910954685</v>
      </c>
      <c r="G18" s="2">
        <v>9907655994</v>
      </c>
      <c r="H18" s="2">
        <v>10554259266</v>
      </c>
      <c r="I18" s="2">
        <v>11228760379</v>
      </c>
      <c r="J18" s="2">
        <v>12398652326</v>
      </c>
      <c r="K18" s="2">
        <v>11383630494</v>
      </c>
      <c r="L18" s="2">
        <v>12051000391</v>
      </c>
      <c r="M18" s="2">
        <v>12342868491</v>
      </c>
    </row>
    <row r="19" spans="1:13" ht="15" customHeight="1" x14ac:dyDescent="0.2">
      <c r="A19" s="1" t="str">
        <f>CONCATENATE(17, )</f>
        <v>17</v>
      </c>
      <c r="B19" s="1" t="s">
        <v>53</v>
      </c>
      <c r="C19" s="1" t="s">
        <v>74</v>
      </c>
      <c r="D19" s="2">
        <v>3273522200</v>
      </c>
      <c r="E19" s="2">
        <v>3534249870</v>
      </c>
      <c r="F19" s="2">
        <v>4010374201</v>
      </c>
      <c r="G19" s="2">
        <v>4642521244</v>
      </c>
      <c r="H19" s="2">
        <v>4585773349</v>
      </c>
      <c r="I19" s="2">
        <v>5977127204</v>
      </c>
      <c r="J19" s="2">
        <v>6677404444</v>
      </c>
      <c r="K19" s="2">
        <v>5921894047</v>
      </c>
      <c r="L19" s="2">
        <v>6147846167</v>
      </c>
      <c r="M19" s="2">
        <v>6717796451</v>
      </c>
    </row>
    <row r="20" spans="1:13" ht="15" customHeight="1" x14ac:dyDescent="0.2">
      <c r="A20" s="1" t="str">
        <f>CONCATENATE(18, )</f>
        <v>18</v>
      </c>
      <c r="B20" s="1" t="s">
        <v>54</v>
      </c>
      <c r="C20" s="1" t="s">
        <v>74</v>
      </c>
      <c r="D20" s="2">
        <v>1990176916</v>
      </c>
      <c r="E20" s="2">
        <v>2320489126</v>
      </c>
      <c r="F20" s="2">
        <v>2641479474</v>
      </c>
      <c r="G20" s="2">
        <v>3238036291</v>
      </c>
      <c r="H20" s="2">
        <v>3873463172</v>
      </c>
      <c r="I20" s="2">
        <v>4129979690</v>
      </c>
      <c r="J20" s="2">
        <v>4710094155</v>
      </c>
      <c r="K20" s="2">
        <v>4472399042</v>
      </c>
      <c r="L20" s="2">
        <v>4319347460</v>
      </c>
      <c r="M20" s="2">
        <v>4765825576</v>
      </c>
    </row>
    <row r="21" spans="1:13" ht="15" customHeight="1" x14ac:dyDescent="0.2">
      <c r="A21" s="1" t="str">
        <f>CONCATENATE(19, )</f>
        <v>19</v>
      </c>
      <c r="B21" s="1" t="s">
        <v>55</v>
      </c>
      <c r="C21" s="1" t="s">
        <v>74</v>
      </c>
      <c r="D21" s="2">
        <v>9729530493</v>
      </c>
      <c r="E21" s="2">
        <v>10772573238</v>
      </c>
      <c r="F21" s="2">
        <v>11221911848</v>
      </c>
      <c r="G21" s="2">
        <v>13350495874</v>
      </c>
      <c r="H21" s="2">
        <v>13713175132</v>
      </c>
      <c r="I21" s="2">
        <v>14321049588</v>
      </c>
      <c r="J21" s="2">
        <v>16483555051</v>
      </c>
      <c r="K21" s="2">
        <v>15747897018</v>
      </c>
      <c r="L21" s="2">
        <v>18129989886</v>
      </c>
      <c r="M21" s="2">
        <v>21592232359</v>
      </c>
    </row>
    <row r="22" spans="1:13" ht="15" customHeight="1" x14ac:dyDescent="0.2">
      <c r="A22" s="1" t="str">
        <f>CONCATENATE(20, )</f>
        <v>20</v>
      </c>
      <c r="B22" s="1" t="s">
        <v>56</v>
      </c>
      <c r="C22" s="1" t="s">
        <v>74</v>
      </c>
      <c r="D22" s="2">
        <v>2721763465</v>
      </c>
      <c r="E22" s="2">
        <v>2428560043</v>
      </c>
      <c r="F22" s="2">
        <v>4305815781</v>
      </c>
      <c r="G22" s="2">
        <v>6701087193</v>
      </c>
      <c r="H22" s="2">
        <v>6453652370</v>
      </c>
      <c r="I22" s="2">
        <v>5910884592</v>
      </c>
      <c r="J22" s="2">
        <v>10004853372</v>
      </c>
      <c r="K22" s="2">
        <v>12469005100</v>
      </c>
      <c r="L22" s="2">
        <v>11390451129</v>
      </c>
      <c r="M22" s="2">
        <v>13418566733</v>
      </c>
    </row>
    <row r="23" spans="1:13" ht="15" customHeight="1" x14ac:dyDescent="0.2">
      <c r="A23" s="1" t="str">
        <f>CONCATENATE(21, )</f>
        <v>21</v>
      </c>
      <c r="B23" s="1" t="s">
        <v>57</v>
      </c>
      <c r="C23" s="1" t="s">
        <v>74</v>
      </c>
      <c r="D23" s="2">
        <v>6994038782</v>
      </c>
      <c r="E23" s="2">
        <v>9499742577</v>
      </c>
      <c r="F23" s="2">
        <v>6472907618</v>
      </c>
      <c r="G23" s="2">
        <v>7309880351</v>
      </c>
      <c r="H23" s="2">
        <v>10225519972</v>
      </c>
      <c r="I23" s="2">
        <v>8704012705</v>
      </c>
      <c r="J23" s="2">
        <v>6089964580</v>
      </c>
      <c r="K23" s="2">
        <v>7328014907</v>
      </c>
      <c r="L23" s="2">
        <v>6986741648</v>
      </c>
      <c r="M23" s="2">
        <v>6457741629</v>
      </c>
    </row>
    <row r="24" spans="1:13" ht="15" customHeight="1" x14ac:dyDescent="0.2">
      <c r="A24" s="1" t="str">
        <f>CONCATENATE(22, )</f>
        <v>22</v>
      </c>
      <c r="B24" s="1" t="s">
        <v>58</v>
      </c>
      <c r="C24" s="1" t="s">
        <v>74</v>
      </c>
      <c r="D24" s="2">
        <v>3820175340</v>
      </c>
      <c r="E24" s="2">
        <v>4461569203</v>
      </c>
      <c r="F24" s="2">
        <v>5444961111</v>
      </c>
      <c r="G24" s="2">
        <v>6765026788</v>
      </c>
      <c r="H24" s="2">
        <v>7400544391</v>
      </c>
      <c r="I24" s="2">
        <v>6947147077</v>
      </c>
      <c r="J24" s="2">
        <v>7652616517</v>
      </c>
      <c r="K24" s="2">
        <v>7154786467</v>
      </c>
      <c r="L24" s="2">
        <v>8365372258</v>
      </c>
      <c r="M24" s="2">
        <v>9654522046</v>
      </c>
    </row>
    <row r="25" spans="1:13" ht="15" customHeight="1" x14ac:dyDescent="0.2">
      <c r="A25" s="1" t="str">
        <f>CONCATENATE(23, )</f>
        <v>23</v>
      </c>
      <c r="B25" s="1" t="s">
        <v>59</v>
      </c>
      <c r="C25" s="1" t="s">
        <v>74</v>
      </c>
      <c r="D25" s="2">
        <v>3696187302</v>
      </c>
      <c r="E25" s="2">
        <v>3940886648</v>
      </c>
      <c r="F25" s="2">
        <v>4924204753</v>
      </c>
      <c r="G25" s="2">
        <v>5324443397</v>
      </c>
      <c r="H25" s="2">
        <v>5864058460</v>
      </c>
      <c r="I25" s="2">
        <v>7239096193</v>
      </c>
      <c r="J25" s="2">
        <v>6857154072</v>
      </c>
      <c r="K25" s="2">
        <v>7212224546</v>
      </c>
      <c r="L25" s="2">
        <v>8442832558</v>
      </c>
      <c r="M25" s="2">
        <v>8348831367</v>
      </c>
    </row>
    <row r="26" spans="1:13" ht="15" customHeight="1" x14ac:dyDescent="0.2">
      <c r="A26" s="1" t="str">
        <f>CONCATENATE(24, )</f>
        <v>24</v>
      </c>
      <c r="B26" s="1" t="s">
        <v>60</v>
      </c>
      <c r="C26" s="1" t="s">
        <v>74</v>
      </c>
      <c r="D26" s="2">
        <v>4024063208</v>
      </c>
      <c r="E26" s="2">
        <v>4300623582</v>
      </c>
      <c r="F26" s="2">
        <v>4704692186</v>
      </c>
      <c r="G26" s="2">
        <v>6020795765</v>
      </c>
      <c r="H26" s="2">
        <v>6697446727</v>
      </c>
      <c r="I26" s="2">
        <v>7140540420</v>
      </c>
      <c r="J26" s="2">
        <v>8855129773</v>
      </c>
      <c r="K26" s="2">
        <v>9394944324</v>
      </c>
      <c r="L26" s="2">
        <v>8123136170</v>
      </c>
      <c r="M26" s="2">
        <v>10022650031</v>
      </c>
    </row>
    <row r="27" spans="1:13" ht="15" customHeight="1" x14ac:dyDescent="0.2">
      <c r="A27" s="1" t="str">
        <f>CONCATENATE(25, )</f>
        <v>25</v>
      </c>
      <c r="B27" s="1" t="s">
        <v>61</v>
      </c>
      <c r="C27" s="1" t="s">
        <v>74</v>
      </c>
      <c r="D27" s="2">
        <v>3995918941</v>
      </c>
      <c r="E27" s="2">
        <v>4553267789</v>
      </c>
      <c r="F27" s="2">
        <v>5594979332</v>
      </c>
      <c r="G27" s="2">
        <v>6205790889</v>
      </c>
      <c r="H27" s="2">
        <v>7381637667</v>
      </c>
      <c r="I27" s="2">
        <v>7961347070</v>
      </c>
      <c r="J27" s="2">
        <v>7685328631</v>
      </c>
      <c r="K27" s="2">
        <v>8520646751</v>
      </c>
      <c r="L27" s="2">
        <v>8984681175</v>
      </c>
      <c r="M27" s="2">
        <v>9429487178</v>
      </c>
    </row>
    <row r="28" spans="1:13" ht="15" customHeight="1" x14ac:dyDescent="0.2">
      <c r="A28" s="1" t="str">
        <f>CONCATENATE(26, )</f>
        <v>26</v>
      </c>
      <c r="B28" s="1" t="s">
        <v>62</v>
      </c>
      <c r="C28" s="1" t="s">
        <v>74</v>
      </c>
      <c r="D28" s="2">
        <v>4431440454</v>
      </c>
      <c r="E28" s="2">
        <v>4901119921</v>
      </c>
      <c r="F28" s="2">
        <v>5631549561</v>
      </c>
      <c r="G28" s="2">
        <v>6567355631</v>
      </c>
      <c r="H28" s="2">
        <v>6463780043</v>
      </c>
      <c r="I28" s="2">
        <v>8196697576</v>
      </c>
      <c r="J28" s="2">
        <v>9086647816</v>
      </c>
      <c r="K28" s="2">
        <v>8488013759</v>
      </c>
      <c r="L28" s="2">
        <v>10799361693</v>
      </c>
      <c r="M28" s="2">
        <v>12190135023</v>
      </c>
    </row>
    <row r="29" spans="1:13" ht="15" customHeight="1" x14ac:dyDescent="0.2">
      <c r="A29" s="1" t="str">
        <f>CONCATENATE(27, )</f>
        <v>27</v>
      </c>
      <c r="B29" s="1" t="s">
        <v>63</v>
      </c>
      <c r="C29" s="1" t="s">
        <v>74</v>
      </c>
      <c r="D29" s="2">
        <v>6029348131</v>
      </c>
      <c r="E29" s="2">
        <v>6270260962</v>
      </c>
      <c r="F29" s="2">
        <v>6278702815</v>
      </c>
      <c r="G29" s="2">
        <v>7842896302</v>
      </c>
      <c r="H29" s="2">
        <v>6946028496</v>
      </c>
      <c r="I29" s="2">
        <v>8413916297</v>
      </c>
      <c r="J29" s="2">
        <v>9726884334</v>
      </c>
      <c r="K29" s="2">
        <v>8269801030</v>
      </c>
      <c r="L29" s="2">
        <v>9308199464</v>
      </c>
      <c r="M29" s="2">
        <v>9356541613</v>
      </c>
    </row>
    <row r="30" spans="1:13" ht="15" customHeight="1" x14ac:dyDescent="0.2">
      <c r="A30" s="1" t="str">
        <f>CONCATENATE(28, )</f>
        <v>28</v>
      </c>
      <c r="B30" s="1" t="s">
        <v>64</v>
      </c>
      <c r="C30" s="1" t="s">
        <v>74</v>
      </c>
      <c r="D30" s="2">
        <v>6104329785</v>
      </c>
      <c r="E30" s="2">
        <v>7176155113</v>
      </c>
      <c r="F30" s="2">
        <v>7369100440</v>
      </c>
      <c r="G30" s="2">
        <v>9334008832</v>
      </c>
      <c r="H30" s="2">
        <v>10848183031</v>
      </c>
      <c r="I30" s="2">
        <v>10029000810</v>
      </c>
      <c r="J30" s="2">
        <v>9605054922</v>
      </c>
      <c r="K30" s="2">
        <v>9089647230</v>
      </c>
      <c r="L30" s="2">
        <v>9916330218</v>
      </c>
      <c r="M30" s="2">
        <v>11972404522</v>
      </c>
    </row>
    <row r="31" spans="1:13" ht="15" customHeight="1" x14ac:dyDescent="0.2">
      <c r="A31" s="1" t="str">
        <f>CONCATENATE(29, )</f>
        <v>29</v>
      </c>
      <c r="B31" s="1" t="s">
        <v>65</v>
      </c>
      <c r="C31" s="1" t="s">
        <v>74</v>
      </c>
      <c r="D31" s="2">
        <v>1427246925</v>
      </c>
      <c r="E31" s="2">
        <v>1644059196</v>
      </c>
      <c r="F31" s="2">
        <v>760895031</v>
      </c>
      <c r="G31" s="2">
        <v>1955503461</v>
      </c>
      <c r="H31" s="2">
        <v>2295483301</v>
      </c>
      <c r="I31" s="2">
        <v>1902629927</v>
      </c>
      <c r="J31" s="2">
        <v>2663177253</v>
      </c>
      <c r="K31" s="2">
        <v>2488078700</v>
      </c>
      <c r="L31" s="2">
        <v>3108788875</v>
      </c>
      <c r="M31" s="2">
        <v>3486388034</v>
      </c>
    </row>
    <row r="32" spans="1:13" ht="15" customHeight="1" x14ac:dyDescent="0.2">
      <c r="A32" s="1" t="str">
        <f>CONCATENATE(30, )</f>
        <v>30</v>
      </c>
      <c r="B32" s="1" t="s">
        <v>66</v>
      </c>
      <c r="C32" s="1" t="s">
        <v>74</v>
      </c>
      <c r="D32" s="2">
        <v>10385398365</v>
      </c>
      <c r="E32" s="2">
        <v>11977464493</v>
      </c>
      <c r="F32" s="2">
        <v>12560109759</v>
      </c>
      <c r="G32" s="2">
        <v>18182362156</v>
      </c>
      <c r="H32" s="2">
        <v>19015652558</v>
      </c>
      <c r="I32" s="2">
        <v>17601040152</v>
      </c>
      <c r="J32" s="2">
        <v>20048265412</v>
      </c>
      <c r="K32" s="2">
        <v>20852384038</v>
      </c>
      <c r="L32" s="2">
        <v>22217450084</v>
      </c>
      <c r="M32" s="2">
        <v>24522826145</v>
      </c>
    </row>
    <row r="33" spans="1:13" ht="15" customHeight="1" x14ac:dyDescent="0.2">
      <c r="A33" s="1" t="str">
        <f>CONCATENATE(31, )</f>
        <v>31</v>
      </c>
      <c r="B33" s="1" t="s">
        <v>67</v>
      </c>
      <c r="C33" s="1" t="s">
        <v>74</v>
      </c>
      <c r="D33" s="2">
        <v>2769368027</v>
      </c>
      <c r="E33" s="2">
        <v>3301376879</v>
      </c>
      <c r="F33" s="2">
        <v>3651202435</v>
      </c>
      <c r="G33" s="2">
        <v>4872903826</v>
      </c>
      <c r="H33" s="2">
        <v>4565277552</v>
      </c>
      <c r="I33" s="2">
        <v>4709201581</v>
      </c>
      <c r="J33" s="2">
        <v>5377944790</v>
      </c>
      <c r="K33" s="2">
        <v>5294333500</v>
      </c>
      <c r="L33" s="2">
        <v>6403759330</v>
      </c>
      <c r="M33" s="2">
        <v>7018423422</v>
      </c>
    </row>
    <row r="34" spans="1:13" ht="15" customHeight="1" x14ac:dyDescent="0.2">
      <c r="A34" s="1" t="str">
        <f>CONCATENATE(32, )</f>
        <v>32</v>
      </c>
      <c r="B34" s="1" t="s">
        <v>68</v>
      </c>
      <c r="C34" s="1" t="s">
        <v>74</v>
      </c>
      <c r="D34" s="2">
        <v>3041976869</v>
      </c>
      <c r="E34" s="2">
        <v>3382184437</v>
      </c>
      <c r="F34" s="2">
        <v>3715028878</v>
      </c>
      <c r="G34" s="2">
        <v>4780281813</v>
      </c>
      <c r="H34" s="2">
        <v>4984409238</v>
      </c>
      <c r="I34" s="2">
        <v>4922890407</v>
      </c>
      <c r="J34" s="2">
        <v>5406959460</v>
      </c>
      <c r="K34" s="2">
        <v>5709810282</v>
      </c>
      <c r="L34" s="2">
        <v>5791217142</v>
      </c>
      <c r="M34" s="2">
        <v>2023422815</v>
      </c>
    </row>
    <row r="39" spans="1:13" ht="15" customHeight="1" x14ac:dyDescent="0.2">
      <c r="A39" s="68" t="s">
        <v>81</v>
      </c>
      <c r="B39" s="68"/>
      <c r="C39" s="68"/>
      <c r="D39" s="1">
        <v>2005</v>
      </c>
      <c r="E39" s="1">
        <v>2006</v>
      </c>
      <c r="F39" s="1">
        <v>2007</v>
      </c>
      <c r="G39" s="1">
        <v>2008</v>
      </c>
      <c r="H39" s="1">
        <v>2009</v>
      </c>
      <c r="I39" s="1">
        <v>2010</v>
      </c>
      <c r="J39" s="1">
        <v>2011</v>
      </c>
      <c r="K39" s="1">
        <v>2012</v>
      </c>
      <c r="L39" s="1">
        <v>2013</v>
      </c>
      <c r="M39" s="1">
        <v>2014</v>
      </c>
    </row>
    <row r="40" spans="1:13" ht="15" customHeight="1" x14ac:dyDescent="0.2">
      <c r="A40" s="1"/>
      <c r="B40" s="1" t="s">
        <v>0</v>
      </c>
      <c r="C40" s="1" t="s">
        <v>72</v>
      </c>
      <c r="D40" s="2">
        <v>9394070780</v>
      </c>
      <c r="E40" s="2">
        <v>10655701437</v>
      </c>
      <c r="F40" s="2">
        <v>10901609612</v>
      </c>
      <c r="G40" s="2">
        <v>19665362070</v>
      </c>
      <c r="H40" s="2">
        <v>13525156887</v>
      </c>
      <c r="I40" s="2">
        <v>15033359967</v>
      </c>
      <c r="J40" s="2">
        <v>20770355046</v>
      </c>
      <c r="K40" s="2">
        <v>18479971424</v>
      </c>
      <c r="L40" s="2">
        <v>25355224492</v>
      </c>
      <c r="M40" s="2">
        <v>22108796369</v>
      </c>
    </row>
    <row r="41" spans="1:13" ht="15" customHeight="1" x14ac:dyDescent="0.2">
      <c r="A41" s="1" t="str">
        <f>CONCATENATE(0,1)</f>
        <v>01</v>
      </c>
      <c r="B41" s="1" t="s">
        <v>38</v>
      </c>
      <c r="C41" s="1" t="s">
        <v>72</v>
      </c>
      <c r="D41" s="2">
        <v>88225055</v>
      </c>
      <c r="E41" s="2">
        <v>109480422</v>
      </c>
      <c r="F41" s="2">
        <v>90088937</v>
      </c>
      <c r="G41" s="2">
        <v>186909166</v>
      </c>
      <c r="H41" s="2">
        <v>50177124</v>
      </c>
      <c r="I41" s="2">
        <v>42193154</v>
      </c>
      <c r="J41" s="2">
        <v>441067275</v>
      </c>
      <c r="K41" s="2">
        <v>290106818</v>
      </c>
      <c r="L41" s="2">
        <v>414725519</v>
      </c>
      <c r="M41" s="2">
        <v>676127899</v>
      </c>
    </row>
    <row r="42" spans="1:13" ht="15" customHeight="1" x14ac:dyDescent="0.2">
      <c r="A42" s="1" t="str">
        <f>CONCATENATE(0,2)</f>
        <v>02</v>
      </c>
      <c r="B42" s="1" t="s">
        <v>39</v>
      </c>
      <c r="C42" s="1" t="s">
        <v>72</v>
      </c>
      <c r="D42" s="2">
        <v>280158620</v>
      </c>
      <c r="E42" s="2">
        <v>238121614</v>
      </c>
      <c r="F42" s="2">
        <v>70690981</v>
      </c>
      <c r="G42" s="2">
        <v>211646511</v>
      </c>
      <c r="H42" s="2">
        <v>46911016</v>
      </c>
      <c r="I42" s="2">
        <v>1396899138</v>
      </c>
      <c r="J42" s="2">
        <v>1295756783</v>
      </c>
      <c r="K42" s="2">
        <v>551979517</v>
      </c>
      <c r="L42" s="2">
        <v>134043287</v>
      </c>
      <c r="M42" s="2">
        <v>333004541</v>
      </c>
    </row>
    <row r="43" spans="1:13" ht="15" customHeight="1" x14ac:dyDescent="0.2">
      <c r="A43" s="1" t="str">
        <f>CONCATENATE(0,3)</f>
        <v>03</v>
      </c>
      <c r="B43" s="1" t="s">
        <v>40</v>
      </c>
      <c r="C43" s="1" t="s">
        <v>72</v>
      </c>
      <c r="D43" s="2">
        <v>125706956</v>
      </c>
      <c r="E43" s="2">
        <v>189804292</v>
      </c>
      <c r="F43" s="2">
        <v>29802419</v>
      </c>
      <c r="G43" s="2">
        <v>156132574</v>
      </c>
      <c r="H43" s="2">
        <v>171921040</v>
      </c>
      <c r="I43" s="2">
        <v>80774567</v>
      </c>
      <c r="J43" s="2">
        <v>54039305</v>
      </c>
      <c r="K43" s="2">
        <v>28766918</v>
      </c>
      <c r="L43" s="2">
        <v>54630891</v>
      </c>
      <c r="M43" s="2">
        <v>71324388</v>
      </c>
    </row>
    <row r="44" spans="1:13" ht="15" customHeight="1" x14ac:dyDescent="0.2">
      <c r="A44" s="1" t="str">
        <f>CONCATENATE(0,4)</f>
        <v>04</v>
      </c>
      <c r="B44" s="1" t="s">
        <v>41</v>
      </c>
      <c r="C44" s="1" t="s">
        <v>72</v>
      </c>
      <c r="D44" s="2">
        <v>63381496</v>
      </c>
      <c r="E44" s="2">
        <v>81628245</v>
      </c>
      <c r="F44" s="2">
        <v>84170837</v>
      </c>
      <c r="G44" s="2">
        <v>168735081</v>
      </c>
      <c r="H44" s="2">
        <v>68133482</v>
      </c>
      <c r="I44" s="2">
        <v>36240656</v>
      </c>
      <c r="J44" s="2">
        <v>2686489</v>
      </c>
      <c r="K44" s="2">
        <v>41362176</v>
      </c>
      <c r="L44" s="2">
        <v>129392611</v>
      </c>
      <c r="M44" s="2">
        <v>276876167</v>
      </c>
    </row>
    <row r="45" spans="1:13" ht="15" customHeight="1" x14ac:dyDescent="0.2">
      <c r="A45" s="1" t="str">
        <f>CONCATENATE(0,5)</f>
        <v>05</v>
      </c>
      <c r="B45" s="1" t="s">
        <v>42</v>
      </c>
      <c r="C45" s="1" t="s">
        <v>72</v>
      </c>
      <c r="D45" s="2">
        <v>159390427</v>
      </c>
      <c r="E45" s="2">
        <v>372843390</v>
      </c>
      <c r="F45" s="2">
        <v>258476564</v>
      </c>
      <c r="G45" s="2">
        <v>364280131</v>
      </c>
      <c r="H45" s="2">
        <v>278539480</v>
      </c>
      <c r="I45" s="2">
        <v>197801132</v>
      </c>
      <c r="J45" s="2">
        <v>195158257</v>
      </c>
      <c r="K45" s="2">
        <v>394380226</v>
      </c>
      <c r="L45" s="2">
        <v>485940582</v>
      </c>
      <c r="M45" s="2">
        <v>509894584</v>
      </c>
    </row>
    <row r="46" spans="1:13" ht="15" customHeight="1" x14ac:dyDescent="0.2">
      <c r="A46" s="1" t="str">
        <f>CONCATENATE(0,6)</f>
        <v>06</v>
      </c>
      <c r="B46" s="1" t="s">
        <v>43</v>
      </c>
      <c r="C46" s="1" t="s">
        <v>72</v>
      </c>
      <c r="D46" s="2">
        <v>34737019</v>
      </c>
      <c r="E46" s="2">
        <v>25741995</v>
      </c>
      <c r="F46" s="2">
        <v>15620336</v>
      </c>
      <c r="G46" s="2">
        <v>167996022</v>
      </c>
      <c r="H46" s="2">
        <v>33358894</v>
      </c>
      <c r="I46" s="2">
        <v>17237500</v>
      </c>
      <c r="J46" s="2">
        <v>8860606</v>
      </c>
      <c r="K46" s="2">
        <v>92273621</v>
      </c>
      <c r="L46" s="2">
        <v>34549141</v>
      </c>
      <c r="M46" s="2">
        <v>207824464</v>
      </c>
    </row>
    <row r="47" spans="1:13" ht="15" customHeight="1" x14ac:dyDescent="0.2">
      <c r="A47" s="1" t="str">
        <f>CONCATENATE(0,7)</f>
        <v>07</v>
      </c>
      <c r="B47" s="1" t="s">
        <v>44</v>
      </c>
      <c r="C47" s="1" t="s">
        <v>72</v>
      </c>
      <c r="D47" s="2">
        <v>943771777</v>
      </c>
      <c r="E47" s="2">
        <v>2012436135</v>
      </c>
      <c r="F47" s="2">
        <v>764572315</v>
      </c>
      <c r="G47" s="2">
        <v>2361371048</v>
      </c>
      <c r="H47" s="2">
        <v>1708461331</v>
      </c>
      <c r="I47" s="2">
        <v>439755915</v>
      </c>
      <c r="J47" s="2">
        <v>2439974227</v>
      </c>
      <c r="K47" s="2">
        <v>2123964636</v>
      </c>
      <c r="L47" s="2">
        <v>3129173484</v>
      </c>
      <c r="M47" s="2">
        <v>1800788215</v>
      </c>
    </row>
    <row r="48" spans="1:13" ht="15" customHeight="1" x14ac:dyDescent="0.2">
      <c r="A48" s="1" t="str">
        <f>CONCATENATE(0,8)</f>
        <v>08</v>
      </c>
      <c r="B48" s="1" t="s">
        <v>45</v>
      </c>
      <c r="C48" s="1" t="s">
        <v>72</v>
      </c>
      <c r="D48" s="2">
        <v>125460210</v>
      </c>
      <c r="E48" s="2">
        <v>571756899</v>
      </c>
      <c r="F48" s="2">
        <v>81541376</v>
      </c>
      <c r="G48" s="2">
        <v>132977987</v>
      </c>
      <c r="H48" s="2">
        <v>553179955</v>
      </c>
      <c r="I48" s="2">
        <v>181212488</v>
      </c>
      <c r="J48" s="2">
        <v>327538122</v>
      </c>
      <c r="K48" s="2">
        <v>603182397</v>
      </c>
      <c r="L48" s="2">
        <v>285809396</v>
      </c>
      <c r="M48" s="2">
        <v>261020171</v>
      </c>
    </row>
    <row r="49" spans="1:13" ht="15" customHeight="1" x14ac:dyDescent="0.2">
      <c r="A49" s="1" t="str">
        <f>CONCATENATE(10, )</f>
        <v>10</v>
      </c>
      <c r="B49" s="1" t="s">
        <v>46</v>
      </c>
      <c r="C49" s="1" t="s">
        <v>72</v>
      </c>
      <c r="D49" s="2">
        <v>32514777</v>
      </c>
      <c r="E49" s="2">
        <v>74655431</v>
      </c>
      <c r="F49" s="2">
        <v>26528638</v>
      </c>
      <c r="G49" s="2">
        <v>99191768</v>
      </c>
      <c r="H49" s="2">
        <v>20905324</v>
      </c>
      <c r="I49" s="2">
        <v>49162806</v>
      </c>
      <c r="J49" s="2">
        <v>106871630</v>
      </c>
      <c r="K49" s="2">
        <v>394109247</v>
      </c>
      <c r="L49" s="2">
        <v>218057204</v>
      </c>
      <c r="M49" s="2">
        <v>252661377</v>
      </c>
    </row>
    <row r="50" spans="1:13" ht="15" customHeight="1" x14ac:dyDescent="0.2">
      <c r="A50" s="1" t="str">
        <f>CONCATENATE(11, )</f>
        <v>11</v>
      </c>
      <c r="B50" s="1" t="s">
        <v>47</v>
      </c>
      <c r="C50" s="1" t="s">
        <v>72</v>
      </c>
      <c r="D50" s="2">
        <v>625305678</v>
      </c>
      <c r="E50" s="2">
        <v>474494524</v>
      </c>
      <c r="F50" s="2">
        <v>919681516</v>
      </c>
      <c r="G50" s="2">
        <v>1362658360</v>
      </c>
      <c r="H50" s="2">
        <v>1053545699</v>
      </c>
      <c r="I50" s="2">
        <v>1457825702</v>
      </c>
      <c r="J50" s="2">
        <v>2908559833</v>
      </c>
      <c r="K50" s="2">
        <v>2237725435</v>
      </c>
      <c r="L50" s="2">
        <v>2637064378</v>
      </c>
      <c r="M50" s="2">
        <v>2804447635</v>
      </c>
    </row>
    <row r="51" spans="1:13" ht="15" customHeight="1" x14ac:dyDescent="0.2">
      <c r="A51" s="1" t="str">
        <f>CONCATENATE(12, )</f>
        <v>12</v>
      </c>
      <c r="B51" s="1" t="s">
        <v>48</v>
      </c>
      <c r="C51" s="1" t="s">
        <v>72</v>
      </c>
      <c r="D51" s="2">
        <v>451465026</v>
      </c>
      <c r="E51" s="2">
        <v>253786226</v>
      </c>
      <c r="F51" s="2">
        <v>309422325</v>
      </c>
      <c r="G51" s="2">
        <v>289591756</v>
      </c>
      <c r="H51" s="2">
        <v>703299220</v>
      </c>
      <c r="I51" s="2">
        <v>695957358</v>
      </c>
      <c r="J51" s="2">
        <v>773614836</v>
      </c>
      <c r="K51" s="2">
        <v>1267253068</v>
      </c>
      <c r="L51" s="2">
        <v>1316585290</v>
      </c>
      <c r="M51" s="2">
        <v>1042682473</v>
      </c>
    </row>
    <row r="52" spans="1:13" ht="15" customHeight="1" x14ac:dyDescent="0.2">
      <c r="A52" s="1" t="str">
        <f>CONCATENATE(13, )</f>
        <v>13</v>
      </c>
      <c r="B52" s="1" t="s">
        <v>49</v>
      </c>
      <c r="C52" s="1" t="s">
        <v>72</v>
      </c>
      <c r="D52" s="2">
        <v>31433005</v>
      </c>
      <c r="E52" s="2">
        <v>165632852</v>
      </c>
      <c r="F52" s="2">
        <v>469932726</v>
      </c>
      <c r="G52" s="2">
        <v>229050507</v>
      </c>
      <c r="H52" s="2">
        <v>452674758</v>
      </c>
      <c r="I52" s="2">
        <v>404649624</v>
      </c>
      <c r="J52" s="2">
        <v>247079470</v>
      </c>
      <c r="K52" s="2">
        <v>676269792</v>
      </c>
      <c r="L52" s="2">
        <v>777004983</v>
      </c>
      <c r="M52" s="2">
        <v>1139039487</v>
      </c>
    </row>
    <row r="53" spans="1:13" ht="15" customHeight="1" x14ac:dyDescent="0.2">
      <c r="A53" s="1" t="str">
        <f>CONCATENATE(14, )</f>
        <v>14</v>
      </c>
      <c r="B53" s="1" t="s">
        <v>50</v>
      </c>
      <c r="C53" s="1" t="s">
        <v>72</v>
      </c>
      <c r="D53" s="2">
        <v>593535969</v>
      </c>
      <c r="E53" s="2">
        <v>557662573</v>
      </c>
      <c r="F53" s="2">
        <v>1219494052</v>
      </c>
      <c r="G53" s="2">
        <v>3003525069</v>
      </c>
      <c r="H53" s="2">
        <v>787656384</v>
      </c>
      <c r="I53" s="2">
        <v>1639852166</v>
      </c>
      <c r="J53" s="2">
        <v>2257530701</v>
      </c>
      <c r="K53" s="2">
        <v>912115212</v>
      </c>
      <c r="L53" s="2">
        <v>1129719086</v>
      </c>
      <c r="M53" s="2">
        <v>505488727</v>
      </c>
    </row>
    <row r="54" spans="1:13" ht="15" customHeight="1" x14ac:dyDescent="0.2">
      <c r="A54" s="1" t="str">
        <f>CONCATENATE(15, )</f>
        <v>15</v>
      </c>
      <c r="B54" s="1" t="s">
        <v>51</v>
      </c>
      <c r="C54" s="1" t="s">
        <v>72</v>
      </c>
      <c r="D54" s="2">
        <v>802102245</v>
      </c>
      <c r="E54" s="2">
        <v>2064029220</v>
      </c>
      <c r="F54" s="2">
        <v>2304593592</v>
      </c>
      <c r="G54" s="2">
        <v>2752022779</v>
      </c>
      <c r="H54" s="2">
        <v>2214946865</v>
      </c>
      <c r="I54" s="2">
        <v>3441623393</v>
      </c>
      <c r="J54" s="2">
        <v>2958518702</v>
      </c>
      <c r="K54" s="2">
        <v>1434535048</v>
      </c>
      <c r="L54" s="2">
        <v>4328961659</v>
      </c>
      <c r="M54" s="2">
        <v>2715661838</v>
      </c>
    </row>
    <row r="55" spans="1:13" ht="15" customHeight="1" x14ac:dyDescent="0.2">
      <c r="A55" s="1" t="str">
        <f>CONCATENATE(16, )</f>
        <v>16</v>
      </c>
      <c r="B55" s="1" t="s">
        <v>52</v>
      </c>
      <c r="C55" s="1" t="s">
        <v>72</v>
      </c>
      <c r="D55" s="2">
        <v>327649141</v>
      </c>
      <c r="E55" s="2">
        <v>260324516</v>
      </c>
      <c r="F55" s="2">
        <v>364256894</v>
      </c>
      <c r="G55" s="2">
        <v>600897818</v>
      </c>
      <c r="H55" s="2">
        <v>682718618</v>
      </c>
      <c r="I55" s="2">
        <v>310779930</v>
      </c>
      <c r="J55" s="2">
        <v>374278548</v>
      </c>
      <c r="K55" s="2">
        <v>691164577</v>
      </c>
      <c r="L55" s="2">
        <v>207822891</v>
      </c>
      <c r="M55" s="2">
        <v>619596095</v>
      </c>
    </row>
    <row r="56" spans="1:13" ht="15" customHeight="1" x14ac:dyDescent="0.2">
      <c r="A56" s="1" t="str">
        <f>CONCATENATE(17, )</f>
        <v>17</v>
      </c>
      <c r="B56" s="1" t="s">
        <v>53</v>
      </c>
      <c r="C56" s="1" t="s">
        <v>72</v>
      </c>
      <c r="D56" s="2">
        <v>181455145</v>
      </c>
      <c r="E56" s="2">
        <v>211434517</v>
      </c>
      <c r="F56" s="2">
        <v>306830253</v>
      </c>
      <c r="G56" s="2">
        <v>217613957</v>
      </c>
      <c r="H56" s="2">
        <v>72723834</v>
      </c>
      <c r="I56" s="2">
        <v>165497098</v>
      </c>
      <c r="J56" s="2">
        <v>162955163</v>
      </c>
      <c r="K56" s="2">
        <v>661193143</v>
      </c>
      <c r="L56" s="2">
        <v>84420778</v>
      </c>
      <c r="M56" s="2">
        <v>298193568</v>
      </c>
    </row>
    <row r="57" spans="1:13" ht="15" customHeight="1" x14ac:dyDescent="0.2">
      <c r="A57" s="1" t="str">
        <f>CONCATENATE(18, )</f>
        <v>18</v>
      </c>
      <c r="B57" s="1" t="s">
        <v>54</v>
      </c>
      <c r="C57" s="1" t="s">
        <v>72</v>
      </c>
      <c r="D57" s="2">
        <v>127655282</v>
      </c>
      <c r="E57" s="2">
        <v>97768838</v>
      </c>
      <c r="F57" s="2">
        <v>135971946</v>
      </c>
      <c r="G57" s="2">
        <v>64037463</v>
      </c>
      <c r="H57" s="2">
        <v>161163204</v>
      </c>
      <c r="I57" s="2">
        <v>503459840</v>
      </c>
      <c r="J57" s="2">
        <v>491911428</v>
      </c>
      <c r="K57" s="2">
        <v>147072734</v>
      </c>
      <c r="L57" s="2">
        <v>190387200</v>
      </c>
      <c r="M57" s="2">
        <v>567938309</v>
      </c>
    </row>
    <row r="58" spans="1:13" ht="15" customHeight="1" x14ac:dyDescent="0.2">
      <c r="A58" s="1" t="str">
        <f>CONCATENATE(19, )</f>
        <v>19</v>
      </c>
      <c r="B58" s="1" t="s">
        <v>55</v>
      </c>
      <c r="C58" s="1" t="s">
        <v>72</v>
      </c>
      <c r="D58" s="2">
        <v>401407364</v>
      </c>
      <c r="E58" s="2">
        <v>544753184</v>
      </c>
      <c r="F58" s="2">
        <v>669438263</v>
      </c>
      <c r="G58" s="2">
        <v>153502442</v>
      </c>
      <c r="H58" s="2">
        <v>281548448</v>
      </c>
      <c r="I58" s="2">
        <v>699136607</v>
      </c>
      <c r="J58" s="2">
        <v>416531209</v>
      </c>
      <c r="K58" s="2">
        <v>186969168</v>
      </c>
      <c r="L58" s="2">
        <v>2267287757</v>
      </c>
      <c r="M58" s="2">
        <v>1127715613</v>
      </c>
    </row>
    <row r="59" spans="1:13" ht="15" customHeight="1" x14ac:dyDescent="0.2">
      <c r="A59" s="1" t="str">
        <f>CONCATENATE(20, )</f>
        <v>20</v>
      </c>
      <c r="B59" s="1" t="s">
        <v>56</v>
      </c>
      <c r="C59" s="1" t="s">
        <v>72</v>
      </c>
      <c r="D59" s="2">
        <v>373344614</v>
      </c>
      <c r="E59" s="2">
        <v>239342402</v>
      </c>
      <c r="F59" s="2">
        <v>489512679</v>
      </c>
      <c r="G59" s="2">
        <v>873213184</v>
      </c>
      <c r="H59" s="2">
        <v>322354078</v>
      </c>
      <c r="I59" s="2">
        <v>368459205</v>
      </c>
      <c r="J59" s="2">
        <v>1036967962</v>
      </c>
      <c r="K59" s="2">
        <v>731436162</v>
      </c>
      <c r="L59" s="2">
        <v>521517350</v>
      </c>
      <c r="M59" s="2">
        <v>1154577448</v>
      </c>
    </row>
    <row r="60" spans="1:13" ht="15" customHeight="1" x14ac:dyDescent="0.2">
      <c r="A60" s="1" t="str">
        <f>CONCATENATE(21, )</f>
        <v>21</v>
      </c>
      <c r="B60" s="1" t="s">
        <v>57</v>
      </c>
      <c r="C60" s="1" t="s">
        <v>72</v>
      </c>
      <c r="D60" s="2">
        <v>1320653348</v>
      </c>
      <c r="E60" s="2">
        <v>455493658</v>
      </c>
      <c r="F60" s="2">
        <v>153343037</v>
      </c>
      <c r="G60" s="2">
        <v>1106389161</v>
      </c>
      <c r="H60" s="2">
        <v>832685436</v>
      </c>
      <c r="I60" s="2">
        <v>462974696</v>
      </c>
      <c r="J60" s="2">
        <v>781203366</v>
      </c>
      <c r="K60" s="2">
        <v>993208723</v>
      </c>
      <c r="L60" s="2">
        <v>369054572</v>
      </c>
      <c r="M60" s="2">
        <v>134514291</v>
      </c>
    </row>
    <row r="61" spans="1:13" ht="15" customHeight="1" x14ac:dyDescent="0.2">
      <c r="A61" s="1" t="str">
        <f>CONCATENATE(22, )</f>
        <v>22</v>
      </c>
      <c r="B61" s="1" t="s">
        <v>58</v>
      </c>
      <c r="C61" s="1" t="s">
        <v>72</v>
      </c>
      <c r="D61" s="2">
        <v>159201312</v>
      </c>
      <c r="E61" s="2">
        <v>103582194</v>
      </c>
      <c r="F61" s="2">
        <v>325223256</v>
      </c>
      <c r="G61" s="2">
        <v>277896899</v>
      </c>
      <c r="H61" s="2">
        <v>619640049</v>
      </c>
      <c r="I61" s="2">
        <v>393076243</v>
      </c>
      <c r="J61" s="2">
        <v>249442050</v>
      </c>
      <c r="K61" s="2">
        <v>289850054</v>
      </c>
      <c r="L61" s="2">
        <v>499383567</v>
      </c>
      <c r="M61" s="2">
        <v>613052550</v>
      </c>
    </row>
    <row r="62" spans="1:13" ht="15" customHeight="1" x14ac:dyDescent="0.2">
      <c r="A62" s="1" t="str">
        <f>CONCATENATE(23, )</f>
        <v>23</v>
      </c>
      <c r="B62" s="1" t="s">
        <v>59</v>
      </c>
      <c r="C62" s="1" t="s">
        <v>72</v>
      </c>
      <c r="D62" s="2">
        <v>115964157</v>
      </c>
      <c r="E62" s="2">
        <v>63445146</v>
      </c>
      <c r="F62" s="2">
        <v>106089610</v>
      </c>
      <c r="G62" s="2">
        <v>236347094</v>
      </c>
      <c r="H62" s="2">
        <v>24024417</v>
      </c>
      <c r="I62" s="2">
        <v>43717632</v>
      </c>
      <c r="J62" s="2">
        <v>72620218</v>
      </c>
      <c r="K62" s="2">
        <v>284982730</v>
      </c>
      <c r="L62" s="2">
        <v>727206151</v>
      </c>
      <c r="M62" s="2">
        <v>797584842</v>
      </c>
    </row>
    <row r="63" spans="1:13" ht="15" customHeight="1" x14ac:dyDescent="0.2">
      <c r="A63" s="1" t="str">
        <f>CONCATENATE(24, )</f>
        <v>24</v>
      </c>
      <c r="B63" s="1" t="s">
        <v>60</v>
      </c>
      <c r="C63" s="1" t="s">
        <v>72</v>
      </c>
      <c r="D63" s="2">
        <v>222735159</v>
      </c>
      <c r="E63" s="2">
        <v>51920142</v>
      </c>
      <c r="F63" s="2">
        <v>80585923</v>
      </c>
      <c r="G63" s="2">
        <v>98812509</v>
      </c>
      <c r="H63" s="2">
        <v>130113550</v>
      </c>
      <c r="I63" s="2">
        <v>63658402</v>
      </c>
      <c r="J63" s="2">
        <v>106091207</v>
      </c>
      <c r="K63" s="2">
        <v>121841452</v>
      </c>
      <c r="L63" s="2">
        <v>531938055</v>
      </c>
      <c r="M63" s="2">
        <v>624015928</v>
      </c>
    </row>
    <row r="64" spans="1:13" ht="15" customHeight="1" x14ac:dyDescent="0.2">
      <c r="A64" s="1" t="str">
        <f>CONCATENATE(25, )</f>
        <v>25</v>
      </c>
      <c r="B64" s="1" t="s">
        <v>61</v>
      </c>
      <c r="C64" s="1" t="s">
        <v>72</v>
      </c>
      <c r="D64" s="2">
        <v>62642642</v>
      </c>
      <c r="E64" s="1"/>
      <c r="F64" s="2">
        <v>15392806</v>
      </c>
      <c r="G64" s="2">
        <v>91107427</v>
      </c>
      <c r="H64" s="2">
        <v>132233109</v>
      </c>
      <c r="I64" s="1"/>
      <c r="J64" s="2">
        <v>290085785</v>
      </c>
      <c r="K64" s="2">
        <v>530764626</v>
      </c>
      <c r="L64" s="2">
        <v>128480270</v>
      </c>
      <c r="M64" s="2">
        <v>184637289</v>
      </c>
    </row>
    <row r="65" spans="1:13" ht="15" customHeight="1" x14ac:dyDescent="0.2">
      <c r="A65" s="1" t="str">
        <f>CONCATENATE(26, )</f>
        <v>26</v>
      </c>
      <c r="B65" s="1" t="s">
        <v>62</v>
      </c>
      <c r="C65" s="1" t="s">
        <v>72</v>
      </c>
      <c r="D65" s="2">
        <v>133454313</v>
      </c>
      <c r="E65" s="2">
        <v>161554783</v>
      </c>
      <c r="F65" s="2">
        <v>247640428</v>
      </c>
      <c r="G65" s="2">
        <v>125184377</v>
      </c>
      <c r="H65" s="2">
        <v>180654504</v>
      </c>
      <c r="I65" s="2">
        <v>344027425</v>
      </c>
      <c r="J65" s="2">
        <v>169768856</v>
      </c>
      <c r="K65" s="2">
        <v>86246216</v>
      </c>
      <c r="L65" s="2">
        <v>1101663944</v>
      </c>
      <c r="M65" s="2">
        <v>1062251104</v>
      </c>
    </row>
    <row r="66" spans="1:13" ht="15" customHeight="1" x14ac:dyDescent="0.2">
      <c r="A66" s="1" t="str">
        <f>CONCATENATE(27, )</f>
        <v>27</v>
      </c>
      <c r="B66" s="1" t="s">
        <v>63</v>
      </c>
      <c r="C66" s="1" t="s">
        <v>72</v>
      </c>
      <c r="D66" s="2">
        <v>597067250</v>
      </c>
      <c r="E66" s="2">
        <v>208477360</v>
      </c>
      <c r="F66" s="2">
        <v>580528448</v>
      </c>
      <c r="G66" s="2">
        <v>518274203</v>
      </c>
      <c r="H66" s="2">
        <v>535387754</v>
      </c>
      <c r="I66" s="2">
        <v>783401565</v>
      </c>
      <c r="J66" s="2">
        <v>579315566</v>
      </c>
      <c r="K66" s="2">
        <v>1060692441</v>
      </c>
      <c r="L66" s="2">
        <v>569314685</v>
      </c>
      <c r="M66" s="2">
        <v>606639055</v>
      </c>
    </row>
    <row r="67" spans="1:13" ht="15" customHeight="1" x14ac:dyDescent="0.2">
      <c r="A67" s="1" t="str">
        <f>CONCATENATE(28, )</f>
        <v>28</v>
      </c>
      <c r="B67" s="1" t="s">
        <v>64</v>
      </c>
      <c r="C67" s="1" t="s">
        <v>72</v>
      </c>
      <c r="D67" s="2">
        <v>310659210</v>
      </c>
      <c r="E67" s="2">
        <v>440552877</v>
      </c>
      <c r="F67" s="2">
        <v>102950628</v>
      </c>
      <c r="G67" s="2">
        <v>773145642</v>
      </c>
      <c r="H67" s="2">
        <v>631043622</v>
      </c>
      <c r="I67" s="2">
        <v>60373018</v>
      </c>
      <c r="J67" s="2">
        <v>482010411</v>
      </c>
      <c r="K67" s="2">
        <v>756963998</v>
      </c>
      <c r="L67" s="2">
        <v>746127457</v>
      </c>
      <c r="M67" s="2">
        <v>68426484</v>
      </c>
    </row>
    <row r="68" spans="1:13" ht="15" customHeight="1" x14ac:dyDescent="0.2">
      <c r="A68" s="1" t="str">
        <f>CONCATENATE(29, )</f>
        <v>29</v>
      </c>
      <c r="B68" s="1" t="s">
        <v>65</v>
      </c>
      <c r="C68" s="1" t="s">
        <v>72</v>
      </c>
      <c r="D68" s="2">
        <v>76185353</v>
      </c>
      <c r="E68" s="2">
        <v>105600434</v>
      </c>
      <c r="F68" s="2">
        <v>18744294</v>
      </c>
      <c r="G68" s="2">
        <v>131103696</v>
      </c>
      <c r="H68" s="2">
        <v>77843053</v>
      </c>
      <c r="I68" s="2">
        <v>73126790</v>
      </c>
      <c r="J68" s="2">
        <v>64659849</v>
      </c>
      <c r="K68" s="2">
        <v>73110072</v>
      </c>
      <c r="L68" s="2">
        <v>44212883</v>
      </c>
      <c r="M68" s="2">
        <v>296719732</v>
      </c>
    </row>
    <row r="69" spans="1:13" ht="15" customHeight="1" x14ac:dyDescent="0.2">
      <c r="A69" s="1" t="str">
        <f>CONCATENATE(30, )</f>
        <v>30</v>
      </c>
      <c r="B69" s="1" t="s">
        <v>66</v>
      </c>
      <c r="C69" s="1" t="s">
        <v>72</v>
      </c>
      <c r="D69" s="2">
        <v>462419433</v>
      </c>
      <c r="E69" s="2">
        <v>226367911</v>
      </c>
      <c r="F69" s="2">
        <v>240217217</v>
      </c>
      <c r="G69" s="2">
        <v>2193486134</v>
      </c>
      <c r="H69" s="2">
        <v>297136068</v>
      </c>
      <c r="I69" s="2">
        <v>277329117</v>
      </c>
      <c r="J69" s="2">
        <v>748156417</v>
      </c>
      <c r="K69" s="2">
        <v>566323014</v>
      </c>
      <c r="L69" s="2">
        <v>1498648190</v>
      </c>
      <c r="M69" s="2">
        <v>908328307</v>
      </c>
    </row>
    <row r="70" spans="1:13" ht="15" customHeight="1" x14ac:dyDescent="0.2">
      <c r="A70" s="1" t="str">
        <f>CONCATENATE(31, )</f>
        <v>31</v>
      </c>
      <c r="B70" s="1" t="s">
        <v>67</v>
      </c>
      <c r="C70" s="1" t="s">
        <v>72</v>
      </c>
      <c r="D70" s="2">
        <v>73438254</v>
      </c>
      <c r="E70" s="2">
        <v>196334544</v>
      </c>
      <c r="F70" s="2">
        <v>347287663</v>
      </c>
      <c r="G70" s="2">
        <v>427795146</v>
      </c>
      <c r="H70" s="2">
        <v>373076392</v>
      </c>
      <c r="I70" s="2">
        <v>395372119</v>
      </c>
      <c r="J70" s="2">
        <v>491512068</v>
      </c>
      <c r="K70" s="2">
        <v>216304099</v>
      </c>
      <c r="L70" s="2">
        <v>641067319</v>
      </c>
      <c r="M70" s="2">
        <v>186101084</v>
      </c>
    </row>
    <row r="71" spans="1:13" ht="15" customHeight="1" x14ac:dyDescent="0.2">
      <c r="A71" s="1" t="str">
        <f>CONCATENATE(32, )</f>
        <v>32</v>
      </c>
      <c r="B71" s="1" t="s">
        <v>68</v>
      </c>
      <c r="C71" s="1" t="s">
        <v>72</v>
      </c>
      <c r="D71" s="2">
        <v>90950543</v>
      </c>
      <c r="E71" s="2">
        <v>96675113</v>
      </c>
      <c r="F71" s="2">
        <v>72979653</v>
      </c>
      <c r="G71" s="2">
        <v>290466159</v>
      </c>
      <c r="H71" s="2">
        <v>27100179</v>
      </c>
      <c r="I71" s="2">
        <v>7784681</v>
      </c>
      <c r="J71" s="2">
        <v>235588707</v>
      </c>
      <c r="K71" s="2">
        <v>33824104</v>
      </c>
      <c r="L71" s="2">
        <v>151033912</v>
      </c>
      <c r="M71" s="2">
        <v>261662704</v>
      </c>
    </row>
    <row r="74" spans="1:13" x14ac:dyDescent="0.2">
      <c r="A74" s="55" t="s">
        <v>83</v>
      </c>
      <c r="B74" s="55"/>
      <c r="C74" s="55"/>
      <c r="D74" s="1">
        <v>2005</v>
      </c>
      <c r="E74" s="1">
        <v>2006</v>
      </c>
      <c r="F74" s="1">
        <v>2007</v>
      </c>
      <c r="G74" s="1">
        <v>2008</v>
      </c>
      <c r="H74" s="1">
        <v>2009</v>
      </c>
      <c r="I74" s="1">
        <v>2010</v>
      </c>
      <c r="J74" s="1">
        <v>2011</v>
      </c>
      <c r="K74" s="1">
        <v>2012</v>
      </c>
      <c r="L74" s="1">
        <v>2013</v>
      </c>
      <c r="M74" s="1">
        <v>2014</v>
      </c>
    </row>
    <row r="75" spans="1:13" ht="15" customHeight="1" x14ac:dyDescent="0.2">
      <c r="A75" s="1"/>
      <c r="B75" s="1" t="s">
        <v>0</v>
      </c>
      <c r="C75" s="1"/>
      <c r="D75" s="3">
        <f>D3-D40</f>
        <v>156275161551</v>
      </c>
      <c r="E75" s="3">
        <f t="shared" ref="E75:M75" si="0">E3-E40</f>
        <v>181942311302</v>
      </c>
      <c r="F75" s="3">
        <f t="shared" si="0"/>
        <v>193938801553</v>
      </c>
      <c r="G75" s="3">
        <f t="shared" si="0"/>
        <v>236392844415</v>
      </c>
      <c r="H75" s="3">
        <f t="shared" si="0"/>
        <v>259460661088</v>
      </c>
      <c r="I75" s="3">
        <f t="shared" si="0"/>
        <v>265867749227</v>
      </c>
      <c r="J75" s="3">
        <f t="shared" si="0"/>
        <v>291314169366</v>
      </c>
      <c r="K75" s="3">
        <f t="shared" si="0"/>
        <v>293879790136</v>
      </c>
      <c r="L75" s="3">
        <f t="shared" si="0"/>
        <v>310043120269</v>
      </c>
      <c r="M75" s="3">
        <f t="shared" si="0"/>
        <v>355400925643</v>
      </c>
    </row>
    <row r="76" spans="1:13" ht="15" customHeight="1" x14ac:dyDescent="0.2">
      <c r="A76" s="1" t="str">
        <f>CONCATENATE(0,1)</f>
        <v>01</v>
      </c>
      <c r="B76" s="1" t="s">
        <v>38</v>
      </c>
      <c r="C76" s="1"/>
      <c r="D76" s="3">
        <f t="shared" ref="D76:M76" si="1">D4-D41</f>
        <v>2037400415</v>
      </c>
      <c r="E76" s="3">
        <f t="shared" si="1"/>
        <v>2376459608</v>
      </c>
      <c r="F76" s="3">
        <f t="shared" si="1"/>
        <v>2488730567</v>
      </c>
      <c r="G76" s="3">
        <f t="shared" si="1"/>
        <v>2960455376</v>
      </c>
      <c r="H76" s="3">
        <f t="shared" si="1"/>
        <v>3068684467</v>
      </c>
      <c r="I76" s="3">
        <f t="shared" si="1"/>
        <v>3117656140</v>
      </c>
      <c r="J76" s="3">
        <f t="shared" si="1"/>
        <v>3346595298</v>
      </c>
      <c r="K76" s="3">
        <f t="shared" si="1"/>
        <v>3707681283</v>
      </c>
      <c r="L76" s="3">
        <f t="shared" si="1"/>
        <v>4019110822</v>
      </c>
      <c r="M76" s="3">
        <f t="shared" si="1"/>
        <v>4350021233</v>
      </c>
    </row>
    <row r="77" spans="1:13" ht="15" customHeight="1" x14ac:dyDescent="0.2">
      <c r="A77" s="1" t="str">
        <f>CONCATENATE(0,2)</f>
        <v>02</v>
      </c>
      <c r="B77" s="1" t="s">
        <v>39</v>
      </c>
      <c r="C77" s="1"/>
      <c r="D77" s="3">
        <f t="shared" ref="D77:M77" si="2">D5-D42</f>
        <v>5298673099</v>
      </c>
      <c r="E77" s="3">
        <f t="shared" si="2"/>
        <v>6166011254</v>
      </c>
      <c r="F77" s="3">
        <f t="shared" si="2"/>
        <v>6700674334</v>
      </c>
      <c r="G77" s="3">
        <f t="shared" si="2"/>
        <v>7440532963</v>
      </c>
      <c r="H77" s="3">
        <f t="shared" si="2"/>
        <v>8186302773</v>
      </c>
      <c r="I77" s="3">
        <f t="shared" si="2"/>
        <v>9428382748</v>
      </c>
      <c r="J77" s="3">
        <f t="shared" si="2"/>
        <v>12011491402</v>
      </c>
      <c r="K77" s="3">
        <f t="shared" si="2"/>
        <v>10173624969</v>
      </c>
      <c r="L77" s="3">
        <f t="shared" si="2"/>
        <v>10579290944</v>
      </c>
      <c r="M77" s="3">
        <f t="shared" si="2"/>
        <v>11088977783</v>
      </c>
    </row>
    <row r="78" spans="1:13" ht="15" customHeight="1" x14ac:dyDescent="0.2">
      <c r="A78" s="1" t="str">
        <f>CONCATENATE(0,3)</f>
        <v>03</v>
      </c>
      <c r="B78" s="1" t="s">
        <v>40</v>
      </c>
      <c r="C78" s="1"/>
      <c r="D78" s="3">
        <f t="shared" ref="D78:M78" si="3">D6-D43</f>
        <v>1530908110</v>
      </c>
      <c r="E78" s="3">
        <f t="shared" si="3"/>
        <v>2016148732</v>
      </c>
      <c r="F78" s="3">
        <f t="shared" si="3"/>
        <v>2900857302</v>
      </c>
      <c r="G78" s="3">
        <f t="shared" si="3"/>
        <v>2622113604</v>
      </c>
      <c r="H78" s="3">
        <f t="shared" si="3"/>
        <v>3313437274</v>
      </c>
      <c r="I78" s="3">
        <f t="shared" si="3"/>
        <v>2863841174</v>
      </c>
      <c r="J78" s="3">
        <f t="shared" si="3"/>
        <v>2880462898</v>
      </c>
      <c r="K78" s="3">
        <f t="shared" si="3"/>
        <v>2889824357</v>
      </c>
      <c r="L78" s="3">
        <f t="shared" si="3"/>
        <v>3427015836</v>
      </c>
      <c r="M78" s="3">
        <f t="shared" si="3"/>
        <v>3396537597</v>
      </c>
    </row>
    <row r="79" spans="1:13" ht="15" customHeight="1" x14ac:dyDescent="0.2">
      <c r="A79" s="1" t="str">
        <f>CONCATENATE(0,4)</f>
        <v>04</v>
      </c>
      <c r="B79" s="1" t="s">
        <v>41</v>
      </c>
      <c r="C79" s="1"/>
      <c r="D79" s="3">
        <f t="shared" ref="D79:M79" si="4">D7-D44</f>
        <v>2034022070</v>
      </c>
      <c r="E79" s="3">
        <f t="shared" si="4"/>
        <v>2382979778</v>
      </c>
      <c r="F79" s="3">
        <f t="shared" si="4"/>
        <v>2533961535</v>
      </c>
      <c r="G79" s="3">
        <f t="shared" si="4"/>
        <v>3264567979</v>
      </c>
      <c r="H79" s="3">
        <f t="shared" si="4"/>
        <v>3242963947</v>
      </c>
      <c r="I79" s="3">
        <f t="shared" si="4"/>
        <v>3727835449</v>
      </c>
      <c r="J79" s="3">
        <f t="shared" si="4"/>
        <v>3922244459</v>
      </c>
      <c r="K79" s="3">
        <f t="shared" si="4"/>
        <v>4190004430</v>
      </c>
      <c r="L79" s="3">
        <f t="shared" si="4"/>
        <v>4293836718</v>
      </c>
      <c r="M79" s="3">
        <f t="shared" si="4"/>
        <v>4817047884</v>
      </c>
    </row>
    <row r="80" spans="1:13" ht="15" customHeight="1" x14ac:dyDescent="0.2">
      <c r="A80" s="1" t="str">
        <f>CONCATENATE(0,5)</f>
        <v>05</v>
      </c>
      <c r="B80" s="1" t="s">
        <v>42</v>
      </c>
      <c r="C80" s="1"/>
      <c r="D80" s="3">
        <f t="shared" ref="D80:M80" si="5">D8-D45</f>
        <v>3955929596</v>
      </c>
      <c r="E80" s="3">
        <f t="shared" si="5"/>
        <v>4050956871</v>
      </c>
      <c r="F80" s="3">
        <f t="shared" si="5"/>
        <v>4890570906</v>
      </c>
      <c r="G80" s="3">
        <f t="shared" si="5"/>
        <v>5976636863</v>
      </c>
      <c r="H80" s="3">
        <f t="shared" si="5"/>
        <v>6122872338</v>
      </c>
      <c r="I80" s="3">
        <f t="shared" si="5"/>
        <v>6368512363</v>
      </c>
      <c r="J80" s="3">
        <f t="shared" si="5"/>
        <v>6998611711</v>
      </c>
      <c r="K80" s="3">
        <f t="shared" si="5"/>
        <v>6739574891</v>
      </c>
      <c r="L80" s="3">
        <f t="shared" si="5"/>
        <v>7859566514</v>
      </c>
      <c r="M80" s="3">
        <f t="shared" si="5"/>
        <v>8349240652</v>
      </c>
    </row>
    <row r="81" spans="1:13" ht="15" customHeight="1" x14ac:dyDescent="0.2">
      <c r="A81" s="1" t="str">
        <f>CONCATENATE(0,6)</f>
        <v>06</v>
      </c>
      <c r="B81" s="1" t="s">
        <v>43</v>
      </c>
      <c r="C81" s="1"/>
      <c r="D81" s="3">
        <f t="shared" ref="D81:M81" si="6">D9-D46</f>
        <v>1281645247</v>
      </c>
      <c r="E81" s="3">
        <f t="shared" si="6"/>
        <v>1515182002</v>
      </c>
      <c r="F81" s="3">
        <f t="shared" si="6"/>
        <v>1581808003</v>
      </c>
      <c r="G81" s="3">
        <f t="shared" si="6"/>
        <v>1944935197</v>
      </c>
      <c r="H81" s="3">
        <f t="shared" si="6"/>
        <v>1879097028</v>
      </c>
      <c r="I81" s="3">
        <f t="shared" si="6"/>
        <v>2124109996</v>
      </c>
      <c r="J81" s="3">
        <f t="shared" si="6"/>
        <v>2468897396</v>
      </c>
      <c r="K81" s="3">
        <f t="shared" si="6"/>
        <v>2159013559</v>
      </c>
      <c r="L81" s="3">
        <f t="shared" si="6"/>
        <v>2478082095</v>
      </c>
      <c r="M81" s="3">
        <f t="shared" si="6"/>
        <v>2920370095</v>
      </c>
    </row>
    <row r="82" spans="1:13" ht="15" customHeight="1" x14ac:dyDescent="0.2">
      <c r="A82" s="1" t="str">
        <f>CONCATENATE(0,7)</f>
        <v>07</v>
      </c>
      <c r="B82" s="1" t="s">
        <v>44</v>
      </c>
      <c r="C82" s="1"/>
      <c r="D82" s="3">
        <f t="shared" ref="D82:M82" si="7">D10-D47</f>
        <v>5140746833</v>
      </c>
      <c r="E82" s="3">
        <f t="shared" si="7"/>
        <v>7320771131</v>
      </c>
      <c r="F82" s="3">
        <f t="shared" si="7"/>
        <v>8152849289</v>
      </c>
      <c r="G82" s="3">
        <f t="shared" si="7"/>
        <v>8745552368</v>
      </c>
      <c r="H82" s="3">
        <f t="shared" si="7"/>
        <v>11298508031</v>
      </c>
      <c r="I82" s="3">
        <f t="shared" si="7"/>
        <v>10583323570</v>
      </c>
      <c r="J82" s="3">
        <f t="shared" si="7"/>
        <v>11599318165</v>
      </c>
      <c r="K82" s="3">
        <f t="shared" si="7"/>
        <v>14653040707</v>
      </c>
      <c r="L82" s="3">
        <f t="shared" si="7"/>
        <v>15022411481</v>
      </c>
      <c r="M82" s="3">
        <f t="shared" si="7"/>
        <v>20581649698</v>
      </c>
    </row>
    <row r="83" spans="1:13" ht="15" customHeight="1" x14ac:dyDescent="0.2">
      <c r="A83" s="1" t="str">
        <f>CONCATENATE(0,8)</f>
        <v>08</v>
      </c>
      <c r="B83" s="1" t="s">
        <v>45</v>
      </c>
      <c r="C83" s="1"/>
      <c r="D83" s="3">
        <f t="shared" ref="D83:M83" si="8">D11-D48</f>
        <v>5695228702</v>
      </c>
      <c r="E83" s="3">
        <f t="shared" si="8"/>
        <v>6721793092</v>
      </c>
      <c r="F83" s="3">
        <f t="shared" si="8"/>
        <v>6964553669</v>
      </c>
      <c r="G83" s="3">
        <f t="shared" si="8"/>
        <v>7993822583</v>
      </c>
      <c r="H83" s="3">
        <f t="shared" si="8"/>
        <v>8463872930</v>
      </c>
      <c r="I83" s="3">
        <f t="shared" si="8"/>
        <v>8393088672</v>
      </c>
      <c r="J83" s="3">
        <f t="shared" si="8"/>
        <v>8664065064</v>
      </c>
      <c r="K83" s="3">
        <f t="shared" si="8"/>
        <v>9284328517</v>
      </c>
      <c r="L83" s="3">
        <f t="shared" si="8"/>
        <v>8775826384</v>
      </c>
      <c r="M83" s="3">
        <f t="shared" si="8"/>
        <v>10867520013</v>
      </c>
    </row>
    <row r="84" spans="1:13" ht="15" customHeight="1" x14ac:dyDescent="0.2">
      <c r="A84" s="1" t="str">
        <f>CONCATENATE(10, )</f>
        <v>10</v>
      </c>
      <c r="B84" s="1" t="s">
        <v>46</v>
      </c>
      <c r="C84" s="1"/>
      <c r="D84" s="3">
        <f t="shared" ref="D84:M84" si="9">D12-D49</f>
        <v>2630608613</v>
      </c>
      <c r="E84" s="3">
        <f t="shared" si="9"/>
        <v>2765467519</v>
      </c>
      <c r="F84" s="3">
        <f t="shared" si="9"/>
        <v>3203875531</v>
      </c>
      <c r="G84" s="3">
        <f t="shared" si="9"/>
        <v>4579264677</v>
      </c>
      <c r="H84" s="3">
        <f t="shared" si="9"/>
        <v>4945035874</v>
      </c>
      <c r="I84" s="3">
        <f t="shared" si="9"/>
        <v>4197199164</v>
      </c>
      <c r="J84" s="3">
        <f t="shared" si="9"/>
        <v>4886212148</v>
      </c>
      <c r="K84" s="3">
        <f t="shared" si="9"/>
        <v>4869752564</v>
      </c>
      <c r="L84" s="3">
        <f t="shared" si="9"/>
        <v>4921501078</v>
      </c>
      <c r="M84" s="3">
        <f t="shared" si="9"/>
        <v>5320572225</v>
      </c>
    </row>
    <row r="85" spans="1:13" ht="15" customHeight="1" x14ac:dyDescent="0.2">
      <c r="A85" s="1" t="str">
        <f>CONCATENATE(11, )</f>
        <v>11</v>
      </c>
      <c r="B85" s="1" t="s">
        <v>47</v>
      </c>
      <c r="C85" s="1"/>
      <c r="D85" s="3">
        <f t="shared" ref="D85:M85" si="10">D13-D50</f>
        <v>6777997194</v>
      </c>
      <c r="E85" s="3">
        <f t="shared" si="10"/>
        <v>8070111951</v>
      </c>
      <c r="F85" s="3">
        <f t="shared" si="10"/>
        <v>8182256533</v>
      </c>
      <c r="G85" s="3">
        <f t="shared" si="10"/>
        <v>10458953370</v>
      </c>
      <c r="H85" s="3">
        <f t="shared" si="10"/>
        <v>11978586962</v>
      </c>
      <c r="I85" s="3">
        <f t="shared" si="10"/>
        <v>11665640409</v>
      </c>
      <c r="J85" s="3">
        <f t="shared" si="10"/>
        <v>12989907685</v>
      </c>
      <c r="K85" s="3">
        <f t="shared" si="10"/>
        <v>12555506797</v>
      </c>
      <c r="L85" s="3">
        <f t="shared" si="10"/>
        <v>13368359636</v>
      </c>
      <c r="M85" s="3">
        <f t="shared" si="10"/>
        <v>15414544664</v>
      </c>
    </row>
    <row r="86" spans="1:13" ht="15" customHeight="1" x14ac:dyDescent="0.2">
      <c r="A86" s="1" t="str">
        <f>CONCATENATE(12, )</f>
        <v>12</v>
      </c>
      <c r="B86" s="1" t="s">
        <v>48</v>
      </c>
      <c r="C86" s="1"/>
      <c r="D86" s="3">
        <f t="shared" ref="D86:M86" si="11">D14-D51</f>
        <v>4565994585</v>
      </c>
      <c r="E86" s="3">
        <f t="shared" si="11"/>
        <v>5476842162</v>
      </c>
      <c r="F86" s="3">
        <f t="shared" si="11"/>
        <v>6127367367</v>
      </c>
      <c r="G86" s="3">
        <f t="shared" si="11"/>
        <v>5614200978</v>
      </c>
      <c r="H86" s="3">
        <f t="shared" si="11"/>
        <v>8122547182</v>
      </c>
      <c r="I86" s="3">
        <f t="shared" si="11"/>
        <v>9390588914</v>
      </c>
      <c r="J86" s="3">
        <f t="shared" si="11"/>
        <v>9094095905</v>
      </c>
      <c r="K86" s="3">
        <f t="shared" si="11"/>
        <v>5945270638</v>
      </c>
      <c r="L86" s="3">
        <f t="shared" si="11"/>
        <v>9647944631</v>
      </c>
      <c r="M86" s="3">
        <f t="shared" si="11"/>
        <v>12140821102</v>
      </c>
    </row>
    <row r="87" spans="1:13" ht="15" customHeight="1" x14ac:dyDescent="0.2">
      <c r="A87" s="1" t="str">
        <f>CONCATENATE(13, )</f>
        <v>13</v>
      </c>
      <c r="B87" s="1" t="s">
        <v>49</v>
      </c>
      <c r="C87" s="1"/>
      <c r="D87" s="3">
        <f t="shared" ref="D87:M87" si="12">D15-D52</f>
        <v>2987153712</v>
      </c>
      <c r="E87" s="3">
        <f t="shared" si="12"/>
        <v>2976640901</v>
      </c>
      <c r="F87" s="3">
        <f t="shared" si="12"/>
        <v>3612920047</v>
      </c>
      <c r="G87" s="3">
        <f t="shared" si="12"/>
        <v>4627137671</v>
      </c>
      <c r="H87" s="3">
        <f t="shared" si="12"/>
        <v>4421110720</v>
      </c>
      <c r="I87" s="3">
        <f t="shared" si="12"/>
        <v>5019962860</v>
      </c>
      <c r="J87" s="3">
        <f t="shared" si="12"/>
        <v>6020656611</v>
      </c>
      <c r="K87" s="3">
        <f t="shared" si="12"/>
        <v>6075700493</v>
      </c>
      <c r="L87" s="3">
        <f t="shared" si="12"/>
        <v>6674858411</v>
      </c>
      <c r="M87" s="3">
        <f t="shared" si="12"/>
        <v>7142710863</v>
      </c>
    </row>
    <row r="88" spans="1:13" ht="15" customHeight="1" x14ac:dyDescent="0.2">
      <c r="A88" s="1" t="str">
        <f>CONCATENATE(14, )</f>
        <v>14</v>
      </c>
      <c r="B88" s="1" t="s">
        <v>50</v>
      </c>
      <c r="C88" s="1"/>
      <c r="D88" s="3">
        <f t="shared" ref="D88:M88" si="13">D16-D53</f>
        <v>13431766841</v>
      </c>
      <c r="E88" s="3">
        <f t="shared" si="13"/>
        <v>16769779004</v>
      </c>
      <c r="F88" s="3">
        <f t="shared" si="13"/>
        <v>14801664703</v>
      </c>
      <c r="G88" s="3">
        <f t="shared" si="13"/>
        <v>20023629884</v>
      </c>
      <c r="H88" s="3">
        <f t="shared" si="13"/>
        <v>22100140580</v>
      </c>
      <c r="I88" s="3">
        <f t="shared" si="13"/>
        <v>21404889851</v>
      </c>
      <c r="J88" s="3">
        <f t="shared" si="13"/>
        <v>20341316285</v>
      </c>
      <c r="K88" s="3">
        <f t="shared" si="13"/>
        <v>23231123866</v>
      </c>
      <c r="L88" s="3">
        <f t="shared" si="13"/>
        <v>25196072890</v>
      </c>
      <c r="M88" s="3">
        <f t="shared" si="13"/>
        <v>27857756267</v>
      </c>
    </row>
    <row r="89" spans="1:13" ht="15" customHeight="1" x14ac:dyDescent="0.2">
      <c r="A89" s="1" t="str">
        <f>CONCATENATE(15, )</f>
        <v>15</v>
      </c>
      <c r="B89" s="1" t="s">
        <v>51</v>
      </c>
      <c r="C89" s="1"/>
      <c r="D89" s="3">
        <f t="shared" ref="D89:M89" si="14">D17-D54</f>
        <v>22783281411</v>
      </c>
      <c r="E89" s="3">
        <f t="shared" si="14"/>
        <v>24330559429</v>
      </c>
      <c r="F89" s="3">
        <f t="shared" si="14"/>
        <v>27854834857</v>
      </c>
      <c r="G89" s="3">
        <f t="shared" si="14"/>
        <v>35319268406</v>
      </c>
      <c r="H89" s="3">
        <f t="shared" si="14"/>
        <v>35830602572</v>
      </c>
      <c r="I89" s="3">
        <f t="shared" si="14"/>
        <v>37199570617</v>
      </c>
      <c r="J89" s="3">
        <f t="shared" si="14"/>
        <v>43513706241</v>
      </c>
      <c r="K89" s="3">
        <f t="shared" si="14"/>
        <v>45039779143</v>
      </c>
      <c r="L89" s="3">
        <f t="shared" si="14"/>
        <v>43572304162</v>
      </c>
      <c r="M89" s="3">
        <f t="shared" si="14"/>
        <v>57344446535</v>
      </c>
    </row>
    <row r="90" spans="1:13" ht="15" customHeight="1" x14ac:dyDescent="0.2">
      <c r="A90" s="1" t="str">
        <f>CONCATENATE(16, )</f>
        <v>16</v>
      </c>
      <c r="B90" s="1" t="s">
        <v>52</v>
      </c>
      <c r="C90" s="1"/>
      <c r="D90" s="3">
        <f t="shared" ref="D90:M90" si="15">D18-D55</f>
        <v>6398553299</v>
      </c>
      <c r="E90" s="3">
        <f t="shared" si="15"/>
        <v>7741327894</v>
      </c>
      <c r="F90" s="3">
        <f t="shared" si="15"/>
        <v>8546697791</v>
      </c>
      <c r="G90" s="3">
        <f t="shared" si="15"/>
        <v>9306758176</v>
      </c>
      <c r="H90" s="3">
        <f t="shared" si="15"/>
        <v>9871540648</v>
      </c>
      <c r="I90" s="3">
        <f t="shared" si="15"/>
        <v>10917980449</v>
      </c>
      <c r="J90" s="3">
        <f t="shared" si="15"/>
        <v>12024373778</v>
      </c>
      <c r="K90" s="3">
        <f t="shared" si="15"/>
        <v>10692465917</v>
      </c>
      <c r="L90" s="3">
        <f t="shared" si="15"/>
        <v>11843177500</v>
      </c>
      <c r="M90" s="3">
        <f t="shared" si="15"/>
        <v>11723272396</v>
      </c>
    </row>
    <row r="91" spans="1:13" ht="15" customHeight="1" x14ac:dyDescent="0.2">
      <c r="A91" s="1" t="str">
        <f>CONCATENATE(17, )</f>
        <v>17</v>
      </c>
      <c r="B91" s="1" t="s">
        <v>53</v>
      </c>
      <c r="C91" s="1"/>
      <c r="D91" s="3">
        <f t="shared" ref="D91:M91" si="16">D19-D56</f>
        <v>3092067055</v>
      </c>
      <c r="E91" s="3">
        <f t="shared" si="16"/>
        <v>3322815353</v>
      </c>
      <c r="F91" s="3">
        <f t="shared" si="16"/>
        <v>3703543948</v>
      </c>
      <c r="G91" s="3">
        <f t="shared" si="16"/>
        <v>4424907287</v>
      </c>
      <c r="H91" s="3">
        <f t="shared" si="16"/>
        <v>4513049515</v>
      </c>
      <c r="I91" s="3">
        <f t="shared" si="16"/>
        <v>5811630106</v>
      </c>
      <c r="J91" s="3">
        <f t="shared" si="16"/>
        <v>6514449281</v>
      </c>
      <c r="K91" s="3">
        <f t="shared" si="16"/>
        <v>5260700904</v>
      </c>
      <c r="L91" s="3">
        <f t="shared" si="16"/>
        <v>6063425389</v>
      </c>
      <c r="M91" s="3">
        <f t="shared" si="16"/>
        <v>6419602883</v>
      </c>
    </row>
    <row r="92" spans="1:13" ht="15" customHeight="1" x14ac:dyDescent="0.2">
      <c r="A92" s="1" t="str">
        <f>CONCATENATE(18, )</f>
        <v>18</v>
      </c>
      <c r="B92" s="1" t="s">
        <v>54</v>
      </c>
      <c r="C92" s="1"/>
      <c r="D92" s="3">
        <f t="shared" ref="D92:M92" si="17">D20-D57</f>
        <v>1862521634</v>
      </c>
      <c r="E92" s="3">
        <f t="shared" si="17"/>
        <v>2222720288</v>
      </c>
      <c r="F92" s="3">
        <f t="shared" si="17"/>
        <v>2505507528</v>
      </c>
      <c r="G92" s="3">
        <f t="shared" si="17"/>
        <v>3173998828</v>
      </c>
      <c r="H92" s="3">
        <f t="shared" si="17"/>
        <v>3712299968</v>
      </c>
      <c r="I92" s="3">
        <f t="shared" si="17"/>
        <v>3626519850</v>
      </c>
      <c r="J92" s="3">
        <f t="shared" si="17"/>
        <v>4218182727</v>
      </c>
      <c r="K92" s="3">
        <f t="shared" si="17"/>
        <v>4325326308</v>
      </c>
      <c r="L92" s="3">
        <f t="shared" si="17"/>
        <v>4128960260</v>
      </c>
      <c r="M92" s="3">
        <f t="shared" si="17"/>
        <v>4197887267</v>
      </c>
    </row>
    <row r="93" spans="1:13" ht="15" customHeight="1" x14ac:dyDescent="0.2">
      <c r="A93" s="1" t="str">
        <f>CONCATENATE(19, )</f>
        <v>19</v>
      </c>
      <c r="B93" s="1" t="s">
        <v>55</v>
      </c>
      <c r="C93" s="1"/>
      <c r="D93" s="3">
        <f t="shared" ref="D93:M93" si="18">D21-D58</f>
        <v>9328123129</v>
      </c>
      <c r="E93" s="3">
        <f t="shared" si="18"/>
        <v>10227820054</v>
      </c>
      <c r="F93" s="3">
        <f t="shared" si="18"/>
        <v>10552473585</v>
      </c>
      <c r="G93" s="3">
        <f t="shared" si="18"/>
        <v>13196993432</v>
      </c>
      <c r="H93" s="3">
        <f t="shared" si="18"/>
        <v>13431626684</v>
      </c>
      <c r="I93" s="3">
        <f t="shared" si="18"/>
        <v>13621912981</v>
      </c>
      <c r="J93" s="3">
        <f t="shared" si="18"/>
        <v>16067023842</v>
      </c>
      <c r="K93" s="3">
        <f t="shared" si="18"/>
        <v>15560927850</v>
      </c>
      <c r="L93" s="3">
        <f t="shared" si="18"/>
        <v>15862702129</v>
      </c>
      <c r="M93" s="3">
        <f t="shared" si="18"/>
        <v>20464516746</v>
      </c>
    </row>
    <row r="94" spans="1:13" ht="15" customHeight="1" x14ac:dyDescent="0.2">
      <c r="A94" s="1" t="str">
        <f>CONCATENATE(20, )</f>
        <v>20</v>
      </c>
      <c r="B94" s="1" t="s">
        <v>56</v>
      </c>
      <c r="C94" s="1"/>
      <c r="D94" s="3">
        <f t="shared" ref="D94:M94" si="19">D22-D59</f>
        <v>2348418851</v>
      </c>
      <c r="E94" s="3">
        <f t="shared" si="19"/>
        <v>2189217641</v>
      </c>
      <c r="F94" s="3">
        <f t="shared" si="19"/>
        <v>3816303102</v>
      </c>
      <c r="G94" s="3">
        <f t="shared" si="19"/>
        <v>5827874009</v>
      </c>
      <c r="H94" s="3">
        <f t="shared" si="19"/>
        <v>6131298292</v>
      </c>
      <c r="I94" s="3">
        <f t="shared" si="19"/>
        <v>5542425387</v>
      </c>
      <c r="J94" s="3">
        <f t="shared" si="19"/>
        <v>8967885410</v>
      </c>
      <c r="K94" s="3">
        <f t="shared" si="19"/>
        <v>11737568938</v>
      </c>
      <c r="L94" s="3">
        <f t="shared" si="19"/>
        <v>10868933779</v>
      </c>
      <c r="M94" s="3">
        <f t="shared" si="19"/>
        <v>12263989285</v>
      </c>
    </row>
    <row r="95" spans="1:13" ht="15" customHeight="1" x14ac:dyDescent="0.2">
      <c r="A95" s="1" t="str">
        <f>CONCATENATE(21, )</f>
        <v>21</v>
      </c>
      <c r="B95" s="1" t="s">
        <v>57</v>
      </c>
      <c r="C95" s="1"/>
      <c r="D95" s="3">
        <f t="shared" ref="D95:M95" si="20">D23-D60</f>
        <v>5673385434</v>
      </c>
      <c r="E95" s="3">
        <f t="shared" si="20"/>
        <v>9044248919</v>
      </c>
      <c r="F95" s="3">
        <f t="shared" si="20"/>
        <v>6319564581</v>
      </c>
      <c r="G95" s="3">
        <f t="shared" si="20"/>
        <v>6203491190</v>
      </c>
      <c r="H95" s="3">
        <f t="shared" si="20"/>
        <v>9392834536</v>
      </c>
      <c r="I95" s="3">
        <f t="shared" si="20"/>
        <v>8241038009</v>
      </c>
      <c r="J95" s="3">
        <f t="shared" si="20"/>
        <v>5308761214</v>
      </c>
      <c r="K95" s="3">
        <f t="shared" si="20"/>
        <v>6334806184</v>
      </c>
      <c r="L95" s="3">
        <f t="shared" si="20"/>
        <v>6617687076</v>
      </c>
      <c r="M95" s="3">
        <f t="shared" si="20"/>
        <v>6323227338</v>
      </c>
    </row>
    <row r="96" spans="1:13" ht="15" customHeight="1" x14ac:dyDescent="0.2">
      <c r="A96" s="1" t="str">
        <f>CONCATENATE(22, )</f>
        <v>22</v>
      </c>
      <c r="B96" s="1" t="s">
        <v>58</v>
      </c>
      <c r="C96" s="1"/>
      <c r="D96" s="3">
        <f t="shared" ref="D96:M96" si="21">D24-D61</f>
        <v>3660974028</v>
      </c>
      <c r="E96" s="3">
        <f t="shared" si="21"/>
        <v>4357987009</v>
      </c>
      <c r="F96" s="3">
        <f t="shared" si="21"/>
        <v>5119737855</v>
      </c>
      <c r="G96" s="3">
        <f t="shared" si="21"/>
        <v>6487129889</v>
      </c>
      <c r="H96" s="3">
        <f t="shared" si="21"/>
        <v>6780904342</v>
      </c>
      <c r="I96" s="3">
        <f t="shared" si="21"/>
        <v>6554070834</v>
      </c>
      <c r="J96" s="3">
        <f t="shared" si="21"/>
        <v>7403174467</v>
      </c>
      <c r="K96" s="3">
        <f t="shared" si="21"/>
        <v>6864936413</v>
      </c>
      <c r="L96" s="3">
        <f t="shared" si="21"/>
        <v>7865988691</v>
      </c>
      <c r="M96" s="3">
        <f t="shared" si="21"/>
        <v>9041469496</v>
      </c>
    </row>
    <row r="97" spans="1:13" ht="15" customHeight="1" x14ac:dyDescent="0.2">
      <c r="A97" s="1" t="str">
        <f>CONCATENATE(23, )</f>
        <v>23</v>
      </c>
      <c r="B97" s="1" t="s">
        <v>59</v>
      </c>
      <c r="C97" s="1"/>
      <c r="D97" s="3">
        <f t="shared" ref="D97:M97" si="22">D25-D62</f>
        <v>3580223145</v>
      </c>
      <c r="E97" s="3">
        <f t="shared" si="22"/>
        <v>3877441502</v>
      </c>
      <c r="F97" s="3">
        <f t="shared" si="22"/>
        <v>4818115143</v>
      </c>
      <c r="G97" s="3">
        <f t="shared" si="22"/>
        <v>5088096303</v>
      </c>
      <c r="H97" s="3">
        <f t="shared" si="22"/>
        <v>5840034043</v>
      </c>
      <c r="I97" s="3">
        <f t="shared" si="22"/>
        <v>7195378561</v>
      </c>
      <c r="J97" s="3">
        <f t="shared" si="22"/>
        <v>6784533854</v>
      </c>
      <c r="K97" s="3">
        <f t="shared" si="22"/>
        <v>6927241816</v>
      </c>
      <c r="L97" s="3">
        <f t="shared" si="22"/>
        <v>7715626407</v>
      </c>
      <c r="M97" s="3">
        <f t="shared" si="22"/>
        <v>7551246525</v>
      </c>
    </row>
    <row r="98" spans="1:13" ht="15" customHeight="1" x14ac:dyDescent="0.2">
      <c r="A98" s="1" t="str">
        <f>CONCATENATE(24, )</f>
        <v>24</v>
      </c>
      <c r="B98" s="1" t="s">
        <v>60</v>
      </c>
      <c r="C98" s="1"/>
      <c r="D98" s="3">
        <f t="shared" ref="D98:M98" si="23">D26-D63</f>
        <v>3801328049</v>
      </c>
      <c r="E98" s="3">
        <f t="shared" si="23"/>
        <v>4248703440</v>
      </c>
      <c r="F98" s="3">
        <f t="shared" si="23"/>
        <v>4624106263</v>
      </c>
      <c r="G98" s="3">
        <f t="shared" si="23"/>
        <v>5921983256</v>
      </c>
      <c r="H98" s="3">
        <f t="shared" si="23"/>
        <v>6567333177</v>
      </c>
      <c r="I98" s="3">
        <f t="shared" si="23"/>
        <v>7076882018</v>
      </c>
      <c r="J98" s="3">
        <f t="shared" si="23"/>
        <v>8749038566</v>
      </c>
      <c r="K98" s="3">
        <f t="shared" si="23"/>
        <v>9273102872</v>
      </c>
      <c r="L98" s="3">
        <f t="shared" si="23"/>
        <v>7591198115</v>
      </c>
      <c r="M98" s="3">
        <f t="shared" si="23"/>
        <v>9398634103</v>
      </c>
    </row>
    <row r="99" spans="1:13" ht="15" customHeight="1" x14ac:dyDescent="0.2">
      <c r="A99" s="1" t="str">
        <f>CONCATENATE(25, )</f>
        <v>25</v>
      </c>
      <c r="B99" s="1" t="s">
        <v>61</v>
      </c>
      <c r="C99" s="1"/>
      <c r="D99" s="3">
        <f t="shared" ref="D99:M99" si="24">D27-D64</f>
        <v>3933276299</v>
      </c>
      <c r="E99" s="3">
        <f t="shared" si="24"/>
        <v>4553267789</v>
      </c>
      <c r="F99" s="3">
        <f t="shared" si="24"/>
        <v>5579586526</v>
      </c>
      <c r="G99" s="3">
        <f t="shared" si="24"/>
        <v>6114683462</v>
      </c>
      <c r="H99" s="3">
        <f t="shared" si="24"/>
        <v>7249404558</v>
      </c>
      <c r="I99" s="3">
        <f t="shared" si="24"/>
        <v>7961347070</v>
      </c>
      <c r="J99" s="3">
        <f t="shared" si="24"/>
        <v>7395242846</v>
      </c>
      <c r="K99" s="3">
        <f t="shared" si="24"/>
        <v>7989882125</v>
      </c>
      <c r="L99" s="3">
        <f t="shared" si="24"/>
        <v>8856200905</v>
      </c>
      <c r="M99" s="3">
        <f t="shared" si="24"/>
        <v>9244849889</v>
      </c>
    </row>
    <row r="100" spans="1:13" ht="15" customHeight="1" x14ac:dyDescent="0.2">
      <c r="A100" s="1" t="str">
        <f>CONCATENATE(26, )</f>
        <v>26</v>
      </c>
      <c r="B100" s="1" t="s">
        <v>62</v>
      </c>
      <c r="C100" s="1"/>
      <c r="D100" s="3">
        <f t="shared" ref="D100:M100" si="25">D28-D65</f>
        <v>4297986141</v>
      </c>
      <c r="E100" s="3">
        <f t="shared" si="25"/>
        <v>4739565138</v>
      </c>
      <c r="F100" s="3">
        <f t="shared" si="25"/>
        <v>5383909133</v>
      </c>
      <c r="G100" s="3">
        <f t="shared" si="25"/>
        <v>6442171254</v>
      </c>
      <c r="H100" s="3">
        <f t="shared" si="25"/>
        <v>6283125539</v>
      </c>
      <c r="I100" s="3">
        <f t="shared" si="25"/>
        <v>7852670151</v>
      </c>
      <c r="J100" s="3">
        <f t="shared" si="25"/>
        <v>8916878960</v>
      </c>
      <c r="K100" s="3">
        <f t="shared" si="25"/>
        <v>8401767543</v>
      </c>
      <c r="L100" s="3">
        <f t="shared" si="25"/>
        <v>9697697749</v>
      </c>
      <c r="M100" s="3">
        <f t="shared" si="25"/>
        <v>11127883919</v>
      </c>
    </row>
    <row r="101" spans="1:13" ht="15" customHeight="1" x14ac:dyDescent="0.2">
      <c r="A101" s="1" t="str">
        <f>CONCATENATE(27, )</f>
        <v>27</v>
      </c>
      <c r="B101" s="1" t="s">
        <v>63</v>
      </c>
      <c r="C101" s="1"/>
      <c r="D101" s="3">
        <f t="shared" ref="D101:M101" si="26">D29-D66</f>
        <v>5432280881</v>
      </c>
      <c r="E101" s="3">
        <f t="shared" si="26"/>
        <v>6061783602</v>
      </c>
      <c r="F101" s="3">
        <f t="shared" si="26"/>
        <v>5698174367</v>
      </c>
      <c r="G101" s="3">
        <f t="shared" si="26"/>
        <v>7324622099</v>
      </c>
      <c r="H101" s="3">
        <f t="shared" si="26"/>
        <v>6410640742</v>
      </c>
      <c r="I101" s="3">
        <f t="shared" si="26"/>
        <v>7630514732</v>
      </c>
      <c r="J101" s="3">
        <f t="shared" si="26"/>
        <v>9147568768</v>
      </c>
      <c r="K101" s="3">
        <f t="shared" si="26"/>
        <v>7209108589</v>
      </c>
      <c r="L101" s="3">
        <f t="shared" si="26"/>
        <v>8738884779</v>
      </c>
      <c r="M101" s="3">
        <f t="shared" si="26"/>
        <v>8749902558</v>
      </c>
    </row>
    <row r="102" spans="1:13" ht="15" customHeight="1" x14ac:dyDescent="0.2">
      <c r="A102" s="1" t="str">
        <f>CONCATENATE(28, )</f>
        <v>28</v>
      </c>
      <c r="B102" s="1" t="s">
        <v>64</v>
      </c>
      <c r="C102" s="1"/>
      <c r="D102" s="3">
        <f t="shared" ref="D102:M102" si="27">D30-D67</f>
        <v>5793670575</v>
      </c>
      <c r="E102" s="3">
        <f t="shared" si="27"/>
        <v>6735602236</v>
      </c>
      <c r="F102" s="3">
        <f t="shared" si="27"/>
        <v>7266149812</v>
      </c>
      <c r="G102" s="3">
        <f t="shared" si="27"/>
        <v>8560863190</v>
      </c>
      <c r="H102" s="3">
        <f t="shared" si="27"/>
        <v>10217139409</v>
      </c>
      <c r="I102" s="3">
        <f t="shared" si="27"/>
        <v>9968627792</v>
      </c>
      <c r="J102" s="3">
        <f t="shared" si="27"/>
        <v>9123044511</v>
      </c>
      <c r="K102" s="3">
        <f t="shared" si="27"/>
        <v>8332683232</v>
      </c>
      <c r="L102" s="3">
        <f t="shared" si="27"/>
        <v>9170202761</v>
      </c>
      <c r="M102" s="3">
        <f t="shared" si="27"/>
        <v>11903978038</v>
      </c>
    </row>
    <row r="103" spans="1:13" ht="15" customHeight="1" x14ac:dyDescent="0.2">
      <c r="A103" s="1" t="str">
        <f>CONCATENATE(29, )</f>
        <v>29</v>
      </c>
      <c r="B103" s="1" t="s">
        <v>65</v>
      </c>
      <c r="C103" s="1"/>
      <c r="D103" s="3">
        <f t="shared" ref="D103:M103" si="28">D31-D68</f>
        <v>1351061572</v>
      </c>
      <c r="E103" s="3">
        <f t="shared" si="28"/>
        <v>1538458762</v>
      </c>
      <c r="F103" s="3">
        <f t="shared" si="28"/>
        <v>742150737</v>
      </c>
      <c r="G103" s="3">
        <f t="shared" si="28"/>
        <v>1824399765</v>
      </c>
      <c r="H103" s="3">
        <f t="shared" si="28"/>
        <v>2217640248</v>
      </c>
      <c r="I103" s="3">
        <f t="shared" si="28"/>
        <v>1829503137</v>
      </c>
      <c r="J103" s="3">
        <f t="shared" si="28"/>
        <v>2598517404</v>
      </c>
      <c r="K103" s="3">
        <f t="shared" si="28"/>
        <v>2414968628</v>
      </c>
      <c r="L103" s="3">
        <f t="shared" si="28"/>
        <v>3064575992</v>
      </c>
      <c r="M103" s="3">
        <f t="shared" si="28"/>
        <v>3189668302</v>
      </c>
    </row>
    <row r="104" spans="1:13" ht="15" customHeight="1" x14ac:dyDescent="0.2">
      <c r="A104" s="1" t="str">
        <f>CONCATENATE(30, )</f>
        <v>30</v>
      </c>
      <c r="B104" s="1" t="s">
        <v>66</v>
      </c>
      <c r="C104" s="1"/>
      <c r="D104" s="3">
        <f t="shared" ref="D104:M104" si="29">D32-D69</f>
        <v>9922978932</v>
      </c>
      <c r="E104" s="3">
        <f t="shared" si="29"/>
        <v>11751096582</v>
      </c>
      <c r="F104" s="3">
        <f t="shared" si="29"/>
        <v>12319892542</v>
      </c>
      <c r="G104" s="3">
        <f t="shared" si="29"/>
        <v>15988876022</v>
      </c>
      <c r="H104" s="3">
        <f t="shared" si="29"/>
        <v>18718516490</v>
      </c>
      <c r="I104" s="3">
        <f t="shared" si="29"/>
        <v>17323711035</v>
      </c>
      <c r="J104" s="3">
        <f t="shared" si="29"/>
        <v>19300108995</v>
      </c>
      <c r="K104" s="3">
        <f t="shared" si="29"/>
        <v>20286061024</v>
      </c>
      <c r="L104" s="3">
        <f t="shared" si="29"/>
        <v>20718801894</v>
      </c>
      <c r="M104" s="3">
        <f t="shared" si="29"/>
        <v>23614497838</v>
      </c>
    </row>
    <row r="105" spans="1:13" ht="15" customHeight="1" x14ac:dyDescent="0.2">
      <c r="A105" s="1" t="str">
        <f>CONCATENATE(31, )</f>
        <v>31</v>
      </c>
      <c r="B105" s="1" t="s">
        <v>67</v>
      </c>
      <c r="C105" s="1"/>
      <c r="D105" s="3">
        <f t="shared" ref="D105:M105" si="30">D33-D70</f>
        <v>2695929773</v>
      </c>
      <c r="E105" s="3">
        <f t="shared" si="30"/>
        <v>3105042335</v>
      </c>
      <c r="F105" s="3">
        <f t="shared" si="30"/>
        <v>3303914772</v>
      </c>
      <c r="G105" s="3">
        <f t="shared" si="30"/>
        <v>4445108680</v>
      </c>
      <c r="H105" s="3">
        <f t="shared" si="30"/>
        <v>4192201160</v>
      </c>
      <c r="I105" s="3">
        <f t="shared" si="30"/>
        <v>4313829462</v>
      </c>
      <c r="J105" s="3">
        <f t="shared" si="30"/>
        <v>4886432722</v>
      </c>
      <c r="K105" s="3">
        <f t="shared" si="30"/>
        <v>5078029401</v>
      </c>
      <c r="L105" s="3">
        <f t="shared" si="30"/>
        <v>5762692011</v>
      </c>
      <c r="M105" s="3">
        <f t="shared" si="30"/>
        <v>6832322338</v>
      </c>
    </row>
    <row r="106" spans="1:13" ht="15" customHeight="1" x14ac:dyDescent="0.2">
      <c r="A106" s="1" t="str">
        <f>CONCATENATE(32, )</f>
        <v>32</v>
      </c>
      <c r="B106" s="1" t="s">
        <v>68</v>
      </c>
      <c r="C106" s="1"/>
      <c r="D106" s="3">
        <f t="shared" ref="D106:M106" si="31">D34-D71</f>
        <v>2951026326</v>
      </c>
      <c r="E106" s="3">
        <f t="shared" si="31"/>
        <v>3285509324</v>
      </c>
      <c r="F106" s="3">
        <f t="shared" si="31"/>
        <v>3642049225</v>
      </c>
      <c r="G106" s="3">
        <f t="shared" si="31"/>
        <v>4489815654</v>
      </c>
      <c r="H106" s="3">
        <f t="shared" si="31"/>
        <v>4957309059</v>
      </c>
      <c r="I106" s="3">
        <f t="shared" si="31"/>
        <v>4915105726</v>
      </c>
      <c r="J106" s="3">
        <f t="shared" si="31"/>
        <v>5171370753</v>
      </c>
      <c r="K106" s="3">
        <f t="shared" si="31"/>
        <v>5675986178</v>
      </c>
      <c r="L106" s="3">
        <f t="shared" si="31"/>
        <v>5640183230</v>
      </c>
      <c r="M106" s="3">
        <f t="shared" si="31"/>
        <v>1761760111</v>
      </c>
    </row>
    <row r="109" spans="1:13" x14ac:dyDescent="0.2">
      <c r="A109" s="55" t="s">
        <v>84</v>
      </c>
      <c r="B109" s="25"/>
      <c r="C109" s="25"/>
      <c r="D109" s="1">
        <v>2005</v>
      </c>
      <c r="E109" s="1">
        <v>2006</v>
      </c>
      <c r="F109" s="1">
        <v>2007</v>
      </c>
      <c r="G109" s="1">
        <v>2008</v>
      </c>
      <c r="H109" s="1">
        <v>2009</v>
      </c>
      <c r="I109" s="1">
        <v>2010</v>
      </c>
      <c r="J109" s="1">
        <v>2011</v>
      </c>
      <c r="K109" s="1">
        <v>2012</v>
      </c>
      <c r="L109" s="1">
        <v>2013</v>
      </c>
      <c r="M109" s="1">
        <v>2014</v>
      </c>
    </row>
    <row r="110" spans="1:13" ht="15" customHeight="1" x14ac:dyDescent="0.2">
      <c r="A110" s="1"/>
      <c r="B110" s="1" t="s">
        <v>0</v>
      </c>
      <c r="C110" s="1" t="s">
        <v>72</v>
      </c>
      <c r="D110" s="43">
        <f>D75/1000000</f>
        <v>156275.161551</v>
      </c>
      <c r="E110" s="43">
        <f t="shared" ref="E110:M110" si="32">E75/1000000</f>
        <v>181942.31130199999</v>
      </c>
      <c r="F110" s="43">
        <f t="shared" si="32"/>
        <v>193938.801553</v>
      </c>
      <c r="G110" s="43">
        <f t="shared" si="32"/>
        <v>236392.844415</v>
      </c>
      <c r="H110" s="43">
        <f t="shared" si="32"/>
        <v>259460.66108799999</v>
      </c>
      <c r="I110" s="43">
        <f t="shared" si="32"/>
        <v>265867.74922699999</v>
      </c>
      <c r="J110" s="43">
        <f t="shared" si="32"/>
        <v>291314.16936599999</v>
      </c>
      <c r="K110" s="43">
        <f t="shared" si="32"/>
        <v>293879.79013600003</v>
      </c>
      <c r="L110" s="43">
        <f t="shared" si="32"/>
        <v>310043.12026900001</v>
      </c>
      <c r="M110" s="43">
        <f t="shared" si="32"/>
        <v>355400.925643</v>
      </c>
    </row>
    <row r="111" spans="1:13" ht="15" customHeight="1" x14ac:dyDescent="0.2">
      <c r="A111" s="1" t="str">
        <f>CONCATENATE(0,1)</f>
        <v>01</v>
      </c>
      <c r="B111" s="1" t="s">
        <v>38</v>
      </c>
      <c r="C111" s="1" t="s">
        <v>72</v>
      </c>
      <c r="D111" s="43">
        <f t="shared" ref="D111:M111" si="33">D76/1000000</f>
        <v>2037.4004150000001</v>
      </c>
      <c r="E111" s="43">
        <f t="shared" si="33"/>
        <v>2376.4596080000001</v>
      </c>
      <c r="F111" s="43">
        <f t="shared" si="33"/>
        <v>2488.7305670000001</v>
      </c>
      <c r="G111" s="43">
        <f t="shared" si="33"/>
        <v>2960.4553759999999</v>
      </c>
      <c r="H111" s="43">
        <f t="shared" si="33"/>
        <v>3068.684467</v>
      </c>
      <c r="I111" s="43">
        <f t="shared" si="33"/>
        <v>3117.6561400000001</v>
      </c>
      <c r="J111" s="43">
        <f t="shared" si="33"/>
        <v>3346.5952980000002</v>
      </c>
      <c r="K111" s="43">
        <f t="shared" si="33"/>
        <v>3707.6812829999999</v>
      </c>
      <c r="L111" s="43">
        <f t="shared" si="33"/>
        <v>4019.1108220000001</v>
      </c>
      <c r="M111" s="43">
        <f t="shared" si="33"/>
        <v>4350.0212330000004</v>
      </c>
    </row>
    <row r="112" spans="1:13" ht="15" customHeight="1" x14ac:dyDescent="0.2">
      <c r="A112" s="1" t="str">
        <f>CONCATENATE(0,2)</f>
        <v>02</v>
      </c>
      <c r="B112" s="1" t="s">
        <v>39</v>
      </c>
      <c r="C112" s="1" t="s">
        <v>72</v>
      </c>
      <c r="D112" s="43">
        <f t="shared" ref="D112:M112" si="34">D77/1000000</f>
        <v>5298.6730989999996</v>
      </c>
      <c r="E112" s="43">
        <f t="shared" si="34"/>
        <v>6166.011254</v>
      </c>
      <c r="F112" s="43">
        <f t="shared" si="34"/>
        <v>6700.6743340000003</v>
      </c>
      <c r="G112" s="43">
        <f t="shared" si="34"/>
        <v>7440.5329629999997</v>
      </c>
      <c r="H112" s="43">
        <f t="shared" si="34"/>
        <v>8186.3027730000003</v>
      </c>
      <c r="I112" s="43">
        <f t="shared" si="34"/>
        <v>9428.382748</v>
      </c>
      <c r="J112" s="43">
        <f t="shared" si="34"/>
        <v>12011.491402</v>
      </c>
      <c r="K112" s="43">
        <f t="shared" si="34"/>
        <v>10173.624969</v>
      </c>
      <c r="L112" s="43">
        <f t="shared" si="34"/>
        <v>10579.290944</v>
      </c>
      <c r="M112" s="43">
        <f t="shared" si="34"/>
        <v>11088.977783</v>
      </c>
    </row>
    <row r="113" spans="1:13" ht="15" customHeight="1" x14ac:dyDescent="0.2">
      <c r="A113" s="1" t="str">
        <f>CONCATENATE(0,3)</f>
        <v>03</v>
      </c>
      <c r="B113" s="1" t="s">
        <v>40</v>
      </c>
      <c r="C113" s="1" t="s">
        <v>72</v>
      </c>
      <c r="D113" s="43">
        <f t="shared" ref="D113:M113" si="35">D78/1000000</f>
        <v>1530.9081100000001</v>
      </c>
      <c r="E113" s="43">
        <f t="shared" si="35"/>
        <v>2016.1487320000001</v>
      </c>
      <c r="F113" s="43">
        <f t="shared" si="35"/>
        <v>2900.8573019999999</v>
      </c>
      <c r="G113" s="43">
        <f t="shared" si="35"/>
        <v>2622.1136040000001</v>
      </c>
      <c r="H113" s="43">
        <f t="shared" si="35"/>
        <v>3313.4372739999999</v>
      </c>
      <c r="I113" s="43">
        <f t="shared" si="35"/>
        <v>2863.8411740000001</v>
      </c>
      <c r="J113" s="43">
        <f t="shared" si="35"/>
        <v>2880.4628980000002</v>
      </c>
      <c r="K113" s="43">
        <f t="shared" si="35"/>
        <v>2889.824357</v>
      </c>
      <c r="L113" s="43">
        <f t="shared" si="35"/>
        <v>3427.015836</v>
      </c>
      <c r="M113" s="43">
        <f t="shared" si="35"/>
        <v>3396.537597</v>
      </c>
    </row>
    <row r="114" spans="1:13" ht="15" customHeight="1" x14ac:dyDescent="0.2">
      <c r="A114" s="1" t="str">
        <f>CONCATENATE(0,4)</f>
        <v>04</v>
      </c>
      <c r="B114" s="1" t="s">
        <v>41</v>
      </c>
      <c r="C114" s="1" t="s">
        <v>72</v>
      </c>
      <c r="D114" s="43">
        <f t="shared" ref="D114:M114" si="36">D79/1000000</f>
        <v>2034.02207</v>
      </c>
      <c r="E114" s="43">
        <f t="shared" si="36"/>
        <v>2382.9797779999999</v>
      </c>
      <c r="F114" s="43">
        <f t="shared" si="36"/>
        <v>2533.9615349999999</v>
      </c>
      <c r="G114" s="43">
        <f t="shared" si="36"/>
        <v>3264.5679789999999</v>
      </c>
      <c r="H114" s="43">
        <f t="shared" si="36"/>
        <v>3242.9639470000002</v>
      </c>
      <c r="I114" s="43">
        <f t="shared" si="36"/>
        <v>3727.8354490000002</v>
      </c>
      <c r="J114" s="43">
        <f t="shared" si="36"/>
        <v>3922.244459</v>
      </c>
      <c r="K114" s="43">
        <f t="shared" si="36"/>
        <v>4190.00443</v>
      </c>
      <c r="L114" s="43">
        <f t="shared" si="36"/>
        <v>4293.8367179999996</v>
      </c>
      <c r="M114" s="43">
        <f t="shared" si="36"/>
        <v>4817.0478839999996</v>
      </c>
    </row>
    <row r="115" spans="1:13" ht="15" customHeight="1" x14ac:dyDescent="0.2">
      <c r="A115" s="1" t="str">
        <f>CONCATENATE(0,5)</f>
        <v>05</v>
      </c>
      <c r="B115" s="1" t="s">
        <v>42</v>
      </c>
      <c r="C115" s="1" t="s">
        <v>72</v>
      </c>
      <c r="D115" s="43">
        <f t="shared" ref="D115:M115" si="37">D80/1000000</f>
        <v>3955.9295959999999</v>
      </c>
      <c r="E115" s="43">
        <f t="shared" si="37"/>
        <v>4050.9568709999999</v>
      </c>
      <c r="F115" s="43">
        <f t="shared" si="37"/>
        <v>4890.5709059999999</v>
      </c>
      <c r="G115" s="43">
        <f t="shared" si="37"/>
        <v>5976.6368629999997</v>
      </c>
      <c r="H115" s="43">
        <f t="shared" si="37"/>
        <v>6122.8723380000001</v>
      </c>
      <c r="I115" s="43">
        <f t="shared" si="37"/>
        <v>6368.5123629999998</v>
      </c>
      <c r="J115" s="43">
        <f t="shared" si="37"/>
        <v>6998.6117109999996</v>
      </c>
      <c r="K115" s="43">
        <f t="shared" si="37"/>
        <v>6739.5748910000002</v>
      </c>
      <c r="L115" s="43">
        <f t="shared" si="37"/>
        <v>7859.5665140000001</v>
      </c>
      <c r="M115" s="43">
        <f t="shared" si="37"/>
        <v>8349.2406520000004</v>
      </c>
    </row>
    <row r="116" spans="1:13" ht="15" customHeight="1" x14ac:dyDescent="0.2">
      <c r="A116" s="1" t="str">
        <f>CONCATENATE(0,6)</f>
        <v>06</v>
      </c>
      <c r="B116" s="1" t="s">
        <v>43</v>
      </c>
      <c r="C116" s="1" t="s">
        <v>72</v>
      </c>
      <c r="D116" s="43">
        <f t="shared" ref="D116:M116" si="38">D81/1000000</f>
        <v>1281.6452469999999</v>
      </c>
      <c r="E116" s="43">
        <f t="shared" si="38"/>
        <v>1515.182002</v>
      </c>
      <c r="F116" s="43">
        <f t="shared" si="38"/>
        <v>1581.8080030000001</v>
      </c>
      <c r="G116" s="43">
        <f t="shared" si="38"/>
        <v>1944.935197</v>
      </c>
      <c r="H116" s="43">
        <f t="shared" si="38"/>
        <v>1879.0970279999999</v>
      </c>
      <c r="I116" s="43">
        <f t="shared" si="38"/>
        <v>2124.1099960000001</v>
      </c>
      <c r="J116" s="43">
        <f t="shared" si="38"/>
        <v>2468.8973959999998</v>
      </c>
      <c r="K116" s="43">
        <f t="shared" si="38"/>
        <v>2159.013559</v>
      </c>
      <c r="L116" s="43">
        <f t="shared" si="38"/>
        <v>2478.0820950000002</v>
      </c>
      <c r="M116" s="43">
        <f t="shared" si="38"/>
        <v>2920.3700950000002</v>
      </c>
    </row>
    <row r="117" spans="1:13" ht="15" customHeight="1" x14ac:dyDescent="0.2">
      <c r="A117" s="1" t="str">
        <f>CONCATENATE(0,7)</f>
        <v>07</v>
      </c>
      <c r="B117" s="1" t="s">
        <v>44</v>
      </c>
      <c r="C117" s="1" t="s">
        <v>72</v>
      </c>
      <c r="D117" s="43">
        <f t="shared" ref="D117:M117" si="39">D82/1000000</f>
        <v>5140.7468330000002</v>
      </c>
      <c r="E117" s="43">
        <f t="shared" si="39"/>
        <v>7320.7711310000004</v>
      </c>
      <c r="F117" s="43">
        <f t="shared" si="39"/>
        <v>8152.8492889999998</v>
      </c>
      <c r="G117" s="43">
        <f t="shared" si="39"/>
        <v>8745.5523680000006</v>
      </c>
      <c r="H117" s="43">
        <f t="shared" si="39"/>
        <v>11298.508030999999</v>
      </c>
      <c r="I117" s="43">
        <f t="shared" si="39"/>
        <v>10583.32357</v>
      </c>
      <c r="J117" s="43">
        <f t="shared" si="39"/>
        <v>11599.318165000001</v>
      </c>
      <c r="K117" s="43">
        <f t="shared" si="39"/>
        <v>14653.040707</v>
      </c>
      <c r="L117" s="43">
        <f t="shared" si="39"/>
        <v>15022.411480999999</v>
      </c>
      <c r="M117" s="43">
        <f t="shared" si="39"/>
        <v>20581.649698000001</v>
      </c>
    </row>
    <row r="118" spans="1:13" ht="15" customHeight="1" x14ac:dyDescent="0.2">
      <c r="A118" s="1" t="str">
        <f>CONCATENATE(0,8)</f>
        <v>08</v>
      </c>
      <c r="B118" s="1" t="s">
        <v>45</v>
      </c>
      <c r="C118" s="1" t="s">
        <v>72</v>
      </c>
      <c r="D118" s="43">
        <f t="shared" ref="D118:M118" si="40">D83/1000000</f>
        <v>5695.2287020000003</v>
      </c>
      <c r="E118" s="43">
        <f t="shared" si="40"/>
        <v>6721.7930919999999</v>
      </c>
      <c r="F118" s="43">
        <f t="shared" si="40"/>
        <v>6964.5536689999999</v>
      </c>
      <c r="G118" s="43">
        <f t="shared" si="40"/>
        <v>7993.8225830000001</v>
      </c>
      <c r="H118" s="43">
        <f t="shared" si="40"/>
        <v>8463.8729299999995</v>
      </c>
      <c r="I118" s="43">
        <f t="shared" si="40"/>
        <v>8393.0886719999999</v>
      </c>
      <c r="J118" s="43">
        <f t="shared" si="40"/>
        <v>8664.0650640000003</v>
      </c>
      <c r="K118" s="43">
        <f t="shared" si="40"/>
        <v>9284.3285169999999</v>
      </c>
      <c r="L118" s="43">
        <f t="shared" si="40"/>
        <v>8775.826384</v>
      </c>
      <c r="M118" s="43">
        <f t="shared" si="40"/>
        <v>10867.520012999999</v>
      </c>
    </row>
    <row r="119" spans="1:13" ht="15" customHeight="1" x14ac:dyDescent="0.2">
      <c r="A119" s="1" t="str">
        <f>CONCATENATE(10, )</f>
        <v>10</v>
      </c>
      <c r="B119" s="1" t="s">
        <v>46</v>
      </c>
      <c r="C119" s="1" t="s">
        <v>72</v>
      </c>
      <c r="D119" s="43">
        <f t="shared" ref="D119:M119" si="41">D84/1000000</f>
        <v>2630.6086129999999</v>
      </c>
      <c r="E119" s="43">
        <f t="shared" si="41"/>
        <v>2765.4675189999998</v>
      </c>
      <c r="F119" s="43">
        <f t="shared" si="41"/>
        <v>3203.8755310000001</v>
      </c>
      <c r="G119" s="43">
        <f t="shared" si="41"/>
        <v>4579.2646770000001</v>
      </c>
      <c r="H119" s="43">
        <f t="shared" si="41"/>
        <v>4945.0358740000001</v>
      </c>
      <c r="I119" s="43">
        <f t="shared" si="41"/>
        <v>4197.1991639999997</v>
      </c>
      <c r="J119" s="43">
        <f t="shared" si="41"/>
        <v>4886.2121479999996</v>
      </c>
      <c r="K119" s="43">
        <f t="shared" si="41"/>
        <v>4869.7525640000003</v>
      </c>
      <c r="L119" s="43">
        <f t="shared" si="41"/>
        <v>4921.5010780000002</v>
      </c>
      <c r="M119" s="43">
        <f t="shared" si="41"/>
        <v>5320.5722249999999</v>
      </c>
    </row>
    <row r="120" spans="1:13" ht="15" customHeight="1" x14ac:dyDescent="0.2">
      <c r="A120" s="1" t="str">
        <f>CONCATENATE(11, )</f>
        <v>11</v>
      </c>
      <c r="B120" s="1" t="s">
        <v>47</v>
      </c>
      <c r="C120" s="1" t="s">
        <v>72</v>
      </c>
      <c r="D120" s="43">
        <f t="shared" ref="D120:M120" si="42">D85/1000000</f>
        <v>6777.9971939999996</v>
      </c>
      <c r="E120" s="43">
        <f t="shared" si="42"/>
        <v>8070.1119509999999</v>
      </c>
      <c r="F120" s="43">
        <f t="shared" si="42"/>
        <v>8182.2565329999998</v>
      </c>
      <c r="G120" s="43">
        <f t="shared" si="42"/>
        <v>10458.953369999999</v>
      </c>
      <c r="H120" s="43">
        <f t="shared" si="42"/>
        <v>11978.586961999999</v>
      </c>
      <c r="I120" s="43">
        <f t="shared" si="42"/>
        <v>11665.640409</v>
      </c>
      <c r="J120" s="43">
        <f t="shared" si="42"/>
        <v>12989.907685</v>
      </c>
      <c r="K120" s="43">
        <f t="shared" si="42"/>
        <v>12555.506797</v>
      </c>
      <c r="L120" s="43">
        <f t="shared" si="42"/>
        <v>13368.359635999999</v>
      </c>
      <c r="M120" s="43">
        <f t="shared" si="42"/>
        <v>15414.544663999999</v>
      </c>
    </row>
    <row r="121" spans="1:13" ht="15" customHeight="1" x14ac:dyDescent="0.2">
      <c r="A121" s="1" t="str">
        <f>CONCATENATE(12, )</f>
        <v>12</v>
      </c>
      <c r="B121" s="1" t="s">
        <v>48</v>
      </c>
      <c r="C121" s="1" t="s">
        <v>72</v>
      </c>
      <c r="D121" s="43">
        <f t="shared" ref="D121:M121" si="43">D86/1000000</f>
        <v>4565.9945850000004</v>
      </c>
      <c r="E121" s="43">
        <f t="shared" si="43"/>
        <v>5476.8421619999999</v>
      </c>
      <c r="F121" s="43">
        <f t="shared" si="43"/>
        <v>6127.3673669999998</v>
      </c>
      <c r="G121" s="43">
        <f t="shared" si="43"/>
        <v>5614.2009779999998</v>
      </c>
      <c r="H121" s="43">
        <f t="shared" si="43"/>
        <v>8122.5471820000002</v>
      </c>
      <c r="I121" s="43">
        <f t="shared" si="43"/>
        <v>9390.5889139999999</v>
      </c>
      <c r="J121" s="43">
        <f t="shared" si="43"/>
        <v>9094.0959050000001</v>
      </c>
      <c r="K121" s="43">
        <f t="shared" si="43"/>
        <v>5945.270638</v>
      </c>
      <c r="L121" s="43">
        <f t="shared" si="43"/>
        <v>9647.9446310000003</v>
      </c>
      <c r="M121" s="43">
        <f t="shared" si="43"/>
        <v>12140.821102</v>
      </c>
    </row>
    <row r="122" spans="1:13" ht="15" customHeight="1" x14ac:dyDescent="0.2">
      <c r="A122" s="1" t="str">
        <f>CONCATENATE(13, )</f>
        <v>13</v>
      </c>
      <c r="B122" s="1" t="s">
        <v>49</v>
      </c>
      <c r="C122" s="1" t="s">
        <v>72</v>
      </c>
      <c r="D122" s="43">
        <f t="shared" ref="D122:M122" si="44">D87/1000000</f>
        <v>2987.1537119999998</v>
      </c>
      <c r="E122" s="43">
        <f t="shared" si="44"/>
        <v>2976.6409010000002</v>
      </c>
      <c r="F122" s="43">
        <f t="shared" si="44"/>
        <v>3612.9200470000001</v>
      </c>
      <c r="G122" s="43">
        <f t="shared" si="44"/>
        <v>4627.1376710000004</v>
      </c>
      <c r="H122" s="43">
        <f t="shared" si="44"/>
        <v>4421.1107199999997</v>
      </c>
      <c r="I122" s="43">
        <f t="shared" si="44"/>
        <v>5019.9628599999996</v>
      </c>
      <c r="J122" s="43">
        <f t="shared" si="44"/>
        <v>6020.6566110000003</v>
      </c>
      <c r="K122" s="43">
        <f t="shared" si="44"/>
        <v>6075.7004930000003</v>
      </c>
      <c r="L122" s="43">
        <f t="shared" si="44"/>
        <v>6674.8584110000002</v>
      </c>
      <c r="M122" s="43">
        <f t="shared" si="44"/>
        <v>7142.7108630000002</v>
      </c>
    </row>
    <row r="123" spans="1:13" ht="15" customHeight="1" x14ac:dyDescent="0.2">
      <c r="A123" s="1" t="str">
        <f>CONCATENATE(14, )</f>
        <v>14</v>
      </c>
      <c r="B123" s="1" t="s">
        <v>50</v>
      </c>
      <c r="C123" s="1" t="s">
        <v>72</v>
      </c>
      <c r="D123" s="43">
        <f t="shared" ref="D123:M123" si="45">D88/1000000</f>
        <v>13431.766841000001</v>
      </c>
      <c r="E123" s="43">
        <f t="shared" si="45"/>
        <v>16769.779004</v>
      </c>
      <c r="F123" s="43">
        <f t="shared" si="45"/>
        <v>14801.664703</v>
      </c>
      <c r="G123" s="43">
        <f t="shared" si="45"/>
        <v>20023.629884000002</v>
      </c>
      <c r="H123" s="43">
        <f t="shared" si="45"/>
        <v>22100.140579999999</v>
      </c>
      <c r="I123" s="43">
        <f t="shared" si="45"/>
        <v>21404.889851</v>
      </c>
      <c r="J123" s="43">
        <f t="shared" si="45"/>
        <v>20341.316285000001</v>
      </c>
      <c r="K123" s="43">
        <f t="shared" si="45"/>
        <v>23231.123866000002</v>
      </c>
      <c r="L123" s="43">
        <f t="shared" si="45"/>
        <v>25196.072889999999</v>
      </c>
      <c r="M123" s="43">
        <f t="shared" si="45"/>
        <v>27857.756267000001</v>
      </c>
    </row>
    <row r="124" spans="1:13" ht="15" customHeight="1" x14ac:dyDescent="0.2">
      <c r="A124" s="1" t="str">
        <f>CONCATENATE(15, )</f>
        <v>15</v>
      </c>
      <c r="B124" s="1" t="s">
        <v>51</v>
      </c>
      <c r="C124" s="1" t="s">
        <v>72</v>
      </c>
      <c r="D124" s="43">
        <f t="shared" ref="D124:M124" si="46">D89/1000000</f>
        <v>22783.281411</v>
      </c>
      <c r="E124" s="43">
        <f t="shared" si="46"/>
        <v>24330.559429000001</v>
      </c>
      <c r="F124" s="43">
        <f t="shared" si="46"/>
        <v>27854.834857000002</v>
      </c>
      <c r="G124" s="43">
        <f t="shared" si="46"/>
        <v>35319.268406000003</v>
      </c>
      <c r="H124" s="43">
        <f t="shared" si="46"/>
        <v>35830.602572000003</v>
      </c>
      <c r="I124" s="43">
        <f t="shared" si="46"/>
        <v>37199.570616999998</v>
      </c>
      <c r="J124" s="43">
        <f t="shared" si="46"/>
        <v>43513.706241</v>
      </c>
      <c r="K124" s="43">
        <f t="shared" si="46"/>
        <v>45039.779143</v>
      </c>
      <c r="L124" s="43">
        <f t="shared" si="46"/>
        <v>43572.304162</v>
      </c>
      <c r="M124" s="43">
        <f t="shared" si="46"/>
        <v>57344.446535000003</v>
      </c>
    </row>
    <row r="125" spans="1:13" ht="15" customHeight="1" x14ac:dyDescent="0.2">
      <c r="A125" s="1" t="str">
        <f>CONCATENATE(16, )</f>
        <v>16</v>
      </c>
      <c r="B125" s="1" t="s">
        <v>52</v>
      </c>
      <c r="C125" s="1" t="s">
        <v>72</v>
      </c>
      <c r="D125" s="43">
        <f t="shared" ref="D125:M125" si="47">D90/1000000</f>
        <v>6398.5532990000002</v>
      </c>
      <c r="E125" s="43">
        <f t="shared" si="47"/>
        <v>7741.327894</v>
      </c>
      <c r="F125" s="43">
        <f t="shared" si="47"/>
        <v>8546.6977910000005</v>
      </c>
      <c r="G125" s="43">
        <f t="shared" si="47"/>
        <v>9306.7581759999994</v>
      </c>
      <c r="H125" s="43">
        <f t="shared" si="47"/>
        <v>9871.5406480000001</v>
      </c>
      <c r="I125" s="43">
        <f t="shared" si="47"/>
        <v>10917.980449000001</v>
      </c>
      <c r="J125" s="43">
        <f t="shared" si="47"/>
        <v>12024.373777999999</v>
      </c>
      <c r="K125" s="43">
        <f t="shared" si="47"/>
        <v>10692.465917</v>
      </c>
      <c r="L125" s="43">
        <f t="shared" si="47"/>
        <v>11843.1775</v>
      </c>
      <c r="M125" s="43">
        <f t="shared" si="47"/>
        <v>11723.272396</v>
      </c>
    </row>
    <row r="126" spans="1:13" ht="15" customHeight="1" x14ac:dyDescent="0.2">
      <c r="A126" s="1" t="str">
        <f>CONCATENATE(17, )</f>
        <v>17</v>
      </c>
      <c r="B126" s="1" t="s">
        <v>53</v>
      </c>
      <c r="C126" s="1" t="s">
        <v>72</v>
      </c>
      <c r="D126" s="43">
        <f t="shared" ref="D126:M126" si="48">D91/1000000</f>
        <v>3092.067055</v>
      </c>
      <c r="E126" s="43">
        <f t="shared" si="48"/>
        <v>3322.815353</v>
      </c>
      <c r="F126" s="43">
        <f t="shared" si="48"/>
        <v>3703.543948</v>
      </c>
      <c r="G126" s="43">
        <f t="shared" si="48"/>
        <v>4424.907287</v>
      </c>
      <c r="H126" s="43">
        <f t="shared" si="48"/>
        <v>4513.0495149999997</v>
      </c>
      <c r="I126" s="43">
        <f t="shared" si="48"/>
        <v>5811.6301059999996</v>
      </c>
      <c r="J126" s="43">
        <f t="shared" si="48"/>
        <v>6514.4492810000002</v>
      </c>
      <c r="K126" s="43">
        <f t="shared" si="48"/>
        <v>5260.7009040000003</v>
      </c>
      <c r="L126" s="43">
        <f t="shared" si="48"/>
        <v>6063.425389</v>
      </c>
      <c r="M126" s="43">
        <f t="shared" si="48"/>
        <v>6419.6028829999996</v>
      </c>
    </row>
    <row r="127" spans="1:13" ht="15" customHeight="1" x14ac:dyDescent="0.2">
      <c r="A127" s="1" t="str">
        <f>CONCATENATE(18, )</f>
        <v>18</v>
      </c>
      <c r="B127" s="1" t="s">
        <v>54</v>
      </c>
      <c r="C127" s="1" t="s">
        <v>72</v>
      </c>
      <c r="D127" s="43">
        <f t="shared" ref="D127:M127" si="49">D92/1000000</f>
        <v>1862.5216339999999</v>
      </c>
      <c r="E127" s="43">
        <f t="shared" si="49"/>
        <v>2222.720288</v>
      </c>
      <c r="F127" s="43">
        <f t="shared" si="49"/>
        <v>2505.5075280000001</v>
      </c>
      <c r="G127" s="43">
        <f t="shared" si="49"/>
        <v>3173.9988279999998</v>
      </c>
      <c r="H127" s="43">
        <f t="shared" si="49"/>
        <v>3712.2999679999998</v>
      </c>
      <c r="I127" s="43">
        <f t="shared" si="49"/>
        <v>3626.5198500000001</v>
      </c>
      <c r="J127" s="43">
        <f t="shared" si="49"/>
        <v>4218.1827270000003</v>
      </c>
      <c r="K127" s="43">
        <f t="shared" si="49"/>
        <v>4325.3263079999997</v>
      </c>
      <c r="L127" s="43">
        <f t="shared" si="49"/>
        <v>4128.9602599999998</v>
      </c>
      <c r="M127" s="43">
        <f t="shared" si="49"/>
        <v>4197.8872670000001</v>
      </c>
    </row>
    <row r="128" spans="1:13" ht="15" customHeight="1" x14ac:dyDescent="0.2">
      <c r="A128" s="1" t="str">
        <f>CONCATENATE(19, )</f>
        <v>19</v>
      </c>
      <c r="B128" s="1" t="s">
        <v>55</v>
      </c>
      <c r="C128" s="1" t="s">
        <v>72</v>
      </c>
      <c r="D128" s="43">
        <f t="shared" ref="D128:M128" si="50">D93/1000000</f>
        <v>9328.1231289999996</v>
      </c>
      <c r="E128" s="43">
        <f t="shared" si="50"/>
        <v>10227.820054</v>
      </c>
      <c r="F128" s="43">
        <f t="shared" si="50"/>
        <v>10552.473585</v>
      </c>
      <c r="G128" s="43">
        <f t="shared" si="50"/>
        <v>13196.993431999999</v>
      </c>
      <c r="H128" s="43">
        <f t="shared" si="50"/>
        <v>13431.626684000001</v>
      </c>
      <c r="I128" s="43">
        <f t="shared" si="50"/>
        <v>13621.912980999999</v>
      </c>
      <c r="J128" s="43">
        <f t="shared" si="50"/>
        <v>16067.023842000001</v>
      </c>
      <c r="K128" s="43">
        <f t="shared" si="50"/>
        <v>15560.92785</v>
      </c>
      <c r="L128" s="43">
        <f t="shared" si="50"/>
        <v>15862.702128999999</v>
      </c>
      <c r="M128" s="43">
        <f t="shared" si="50"/>
        <v>20464.516746000001</v>
      </c>
    </row>
    <row r="129" spans="1:13" ht="15" customHeight="1" x14ac:dyDescent="0.2">
      <c r="A129" s="1" t="str">
        <f>CONCATENATE(20, )</f>
        <v>20</v>
      </c>
      <c r="B129" s="1" t="s">
        <v>56</v>
      </c>
      <c r="C129" s="1" t="s">
        <v>72</v>
      </c>
      <c r="D129" s="43">
        <f t="shared" ref="D129:M129" si="51">D94/1000000</f>
        <v>2348.4188509999999</v>
      </c>
      <c r="E129" s="43">
        <f t="shared" si="51"/>
        <v>2189.2176410000002</v>
      </c>
      <c r="F129" s="43">
        <f t="shared" si="51"/>
        <v>3816.3031019999999</v>
      </c>
      <c r="G129" s="43">
        <f t="shared" si="51"/>
        <v>5827.8740090000001</v>
      </c>
      <c r="H129" s="43">
        <f t="shared" si="51"/>
        <v>6131.2982920000004</v>
      </c>
      <c r="I129" s="43">
        <f t="shared" si="51"/>
        <v>5542.4253870000002</v>
      </c>
      <c r="J129" s="43">
        <f t="shared" si="51"/>
        <v>8967.8854100000008</v>
      </c>
      <c r="K129" s="43">
        <f t="shared" si="51"/>
        <v>11737.568938</v>
      </c>
      <c r="L129" s="43">
        <f t="shared" si="51"/>
        <v>10868.933779000001</v>
      </c>
      <c r="M129" s="43">
        <f t="shared" si="51"/>
        <v>12263.989285</v>
      </c>
    </row>
    <row r="130" spans="1:13" ht="15" customHeight="1" x14ac:dyDescent="0.2">
      <c r="A130" s="1" t="str">
        <f>CONCATENATE(21, )</f>
        <v>21</v>
      </c>
      <c r="B130" s="1" t="s">
        <v>57</v>
      </c>
      <c r="C130" s="1" t="s">
        <v>72</v>
      </c>
      <c r="D130" s="43">
        <f t="shared" ref="D130:M130" si="52">D95/1000000</f>
        <v>5673.3854339999998</v>
      </c>
      <c r="E130" s="43">
        <f t="shared" si="52"/>
        <v>9044.2489189999997</v>
      </c>
      <c r="F130" s="43">
        <f t="shared" si="52"/>
        <v>6319.5645809999996</v>
      </c>
      <c r="G130" s="43">
        <f t="shared" si="52"/>
        <v>6203.4911899999997</v>
      </c>
      <c r="H130" s="43">
        <f t="shared" si="52"/>
        <v>9392.8345360000003</v>
      </c>
      <c r="I130" s="43">
        <f t="shared" si="52"/>
        <v>8241.0380089999999</v>
      </c>
      <c r="J130" s="43">
        <f t="shared" si="52"/>
        <v>5308.7612140000001</v>
      </c>
      <c r="K130" s="43">
        <f t="shared" si="52"/>
        <v>6334.806184</v>
      </c>
      <c r="L130" s="43">
        <f t="shared" si="52"/>
        <v>6617.6870760000002</v>
      </c>
      <c r="M130" s="43">
        <f t="shared" si="52"/>
        <v>6323.2273379999997</v>
      </c>
    </row>
    <row r="131" spans="1:13" ht="15" customHeight="1" x14ac:dyDescent="0.2">
      <c r="A131" s="1" t="str">
        <f>CONCATENATE(22, )</f>
        <v>22</v>
      </c>
      <c r="B131" s="1" t="s">
        <v>58</v>
      </c>
      <c r="C131" s="1" t="s">
        <v>72</v>
      </c>
      <c r="D131" s="43">
        <f t="shared" ref="D131:M131" si="53">D96/1000000</f>
        <v>3660.9740280000001</v>
      </c>
      <c r="E131" s="43">
        <f t="shared" si="53"/>
        <v>4357.9870090000004</v>
      </c>
      <c r="F131" s="43">
        <f t="shared" si="53"/>
        <v>5119.7378550000003</v>
      </c>
      <c r="G131" s="43">
        <f t="shared" si="53"/>
        <v>6487.1298889999998</v>
      </c>
      <c r="H131" s="43">
        <f t="shared" si="53"/>
        <v>6780.9043419999998</v>
      </c>
      <c r="I131" s="43">
        <f t="shared" si="53"/>
        <v>6554.0708340000001</v>
      </c>
      <c r="J131" s="43">
        <f t="shared" si="53"/>
        <v>7403.1744669999998</v>
      </c>
      <c r="K131" s="43">
        <f t="shared" si="53"/>
        <v>6864.9364130000004</v>
      </c>
      <c r="L131" s="43">
        <f t="shared" si="53"/>
        <v>7865.9886909999996</v>
      </c>
      <c r="M131" s="43">
        <f t="shared" si="53"/>
        <v>9041.4694959999997</v>
      </c>
    </row>
    <row r="132" spans="1:13" ht="15" customHeight="1" x14ac:dyDescent="0.2">
      <c r="A132" s="1" t="str">
        <f>CONCATENATE(23, )</f>
        <v>23</v>
      </c>
      <c r="B132" s="1" t="s">
        <v>59</v>
      </c>
      <c r="C132" s="1" t="s">
        <v>72</v>
      </c>
      <c r="D132" s="43">
        <f t="shared" ref="D132:M132" si="54">D97/1000000</f>
        <v>3580.2231449999999</v>
      </c>
      <c r="E132" s="43">
        <f t="shared" si="54"/>
        <v>3877.4415020000001</v>
      </c>
      <c r="F132" s="43">
        <f t="shared" si="54"/>
        <v>4818.115143</v>
      </c>
      <c r="G132" s="43">
        <f t="shared" si="54"/>
        <v>5088.0963030000003</v>
      </c>
      <c r="H132" s="43">
        <f t="shared" si="54"/>
        <v>5840.0340429999997</v>
      </c>
      <c r="I132" s="43">
        <f t="shared" si="54"/>
        <v>7195.3785610000004</v>
      </c>
      <c r="J132" s="43">
        <f t="shared" si="54"/>
        <v>6784.5338540000002</v>
      </c>
      <c r="K132" s="43">
        <f t="shared" si="54"/>
        <v>6927.2418159999997</v>
      </c>
      <c r="L132" s="43">
        <f t="shared" si="54"/>
        <v>7715.6264069999997</v>
      </c>
      <c r="M132" s="43">
        <f t="shared" si="54"/>
        <v>7551.2465249999996</v>
      </c>
    </row>
    <row r="133" spans="1:13" ht="15" customHeight="1" x14ac:dyDescent="0.2">
      <c r="A133" s="1" t="str">
        <f>CONCATENATE(24, )</f>
        <v>24</v>
      </c>
      <c r="B133" s="1" t="s">
        <v>60</v>
      </c>
      <c r="C133" s="1" t="s">
        <v>72</v>
      </c>
      <c r="D133" s="43">
        <f t="shared" ref="D133:M133" si="55">D98/1000000</f>
        <v>3801.3280490000002</v>
      </c>
      <c r="E133" s="43">
        <f t="shared" si="55"/>
        <v>4248.7034400000002</v>
      </c>
      <c r="F133" s="43">
        <f t="shared" si="55"/>
        <v>4624.1062629999997</v>
      </c>
      <c r="G133" s="43">
        <f t="shared" si="55"/>
        <v>5921.9832560000004</v>
      </c>
      <c r="H133" s="43">
        <f t="shared" si="55"/>
        <v>6567.3331770000004</v>
      </c>
      <c r="I133" s="43">
        <f t="shared" si="55"/>
        <v>7076.8820180000002</v>
      </c>
      <c r="J133" s="43">
        <f t="shared" si="55"/>
        <v>8749.0385659999993</v>
      </c>
      <c r="K133" s="43">
        <f t="shared" si="55"/>
        <v>9273.1028719999995</v>
      </c>
      <c r="L133" s="43">
        <f t="shared" si="55"/>
        <v>7591.1981150000001</v>
      </c>
      <c r="M133" s="43">
        <f t="shared" si="55"/>
        <v>9398.6341030000003</v>
      </c>
    </row>
    <row r="134" spans="1:13" ht="15" customHeight="1" x14ac:dyDescent="0.2">
      <c r="A134" s="1" t="str">
        <f>CONCATENATE(25, )</f>
        <v>25</v>
      </c>
      <c r="B134" s="1" t="s">
        <v>61</v>
      </c>
      <c r="C134" s="1" t="s">
        <v>72</v>
      </c>
      <c r="D134" s="43">
        <f t="shared" ref="D134:M134" si="56">D99/1000000</f>
        <v>3933.2762990000001</v>
      </c>
      <c r="E134" s="43">
        <f t="shared" si="56"/>
        <v>4553.2677890000004</v>
      </c>
      <c r="F134" s="43">
        <f t="shared" si="56"/>
        <v>5579.586526</v>
      </c>
      <c r="G134" s="43">
        <f t="shared" si="56"/>
        <v>6114.683462</v>
      </c>
      <c r="H134" s="43">
        <f t="shared" si="56"/>
        <v>7249.4045580000002</v>
      </c>
      <c r="I134" s="43">
        <f t="shared" si="56"/>
        <v>7961.3470699999998</v>
      </c>
      <c r="J134" s="43">
        <f t="shared" si="56"/>
        <v>7395.2428460000001</v>
      </c>
      <c r="K134" s="43">
        <f t="shared" si="56"/>
        <v>7989.8821250000001</v>
      </c>
      <c r="L134" s="43">
        <f t="shared" si="56"/>
        <v>8856.2009049999997</v>
      </c>
      <c r="M134" s="43">
        <f t="shared" si="56"/>
        <v>9244.8498889999992</v>
      </c>
    </row>
    <row r="135" spans="1:13" ht="15" customHeight="1" x14ac:dyDescent="0.2">
      <c r="A135" s="1" t="str">
        <f>CONCATENATE(26, )</f>
        <v>26</v>
      </c>
      <c r="B135" s="1" t="s">
        <v>62</v>
      </c>
      <c r="C135" s="1" t="s">
        <v>72</v>
      </c>
      <c r="D135" s="43">
        <f t="shared" ref="D135:M135" si="57">D100/1000000</f>
        <v>4297.9861410000003</v>
      </c>
      <c r="E135" s="43">
        <f t="shared" si="57"/>
        <v>4739.5651379999999</v>
      </c>
      <c r="F135" s="43">
        <f t="shared" si="57"/>
        <v>5383.9091330000001</v>
      </c>
      <c r="G135" s="43">
        <f t="shared" si="57"/>
        <v>6442.1712539999999</v>
      </c>
      <c r="H135" s="43">
        <f t="shared" si="57"/>
        <v>6283.1255389999997</v>
      </c>
      <c r="I135" s="43">
        <f t="shared" si="57"/>
        <v>7852.6701510000003</v>
      </c>
      <c r="J135" s="43">
        <f t="shared" si="57"/>
        <v>8916.87896</v>
      </c>
      <c r="K135" s="43">
        <f t="shared" si="57"/>
        <v>8401.7675429999999</v>
      </c>
      <c r="L135" s="43">
        <f t="shared" si="57"/>
        <v>9697.6977490000008</v>
      </c>
      <c r="M135" s="43">
        <f t="shared" si="57"/>
        <v>11127.883919</v>
      </c>
    </row>
    <row r="136" spans="1:13" ht="15" customHeight="1" x14ac:dyDescent="0.2">
      <c r="A136" s="1" t="str">
        <f>CONCATENATE(27, )</f>
        <v>27</v>
      </c>
      <c r="B136" s="1" t="s">
        <v>63</v>
      </c>
      <c r="C136" s="1" t="s">
        <v>72</v>
      </c>
      <c r="D136" s="43">
        <f t="shared" ref="D136:M136" si="58">D101/1000000</f>
        <v>5432.2808809999997</v>
      </c>
      <c r="E136" s="43">
        <f t="shared" si="58"/>
        <v>6061.7836020000004</v>
      </c>
      <c r="F136" s="43">
        <f t="shared" si="58"/>
        <v>5698.1743669999996</v>
      </c>
      <c r="G136" s="43">
        <f t="shared" si="58"/>
        <v>7324.6220990000002</v>
      </c>
      <c r="H136" s="43">
        <f t="shared" si="58"/>
        <v>6410.6407419999996</v>
      </c>
      <c r="I136" s="43">
        <f t="shared" si="58"/>
        <v>7630.5147319999996</v>
      </c>
      <c r="J136" s="43">
        <f t="shared" si="58"/>
        <v>9147.5687679999992</v>
      </c>
      <c r="K136" s="43">
        <f t="shared" si="58"/>
        <v>7209.1085890000004</v>
      </c>
      <c r="L136" s="43">
        <f t="shared" si="58"/>
        <v>8738.884779</v>
      </c>
      <c r="M136" s="43">
        <f t="shared" si="58"/>
        <v>8749.9025579999998</v>
      </c>
    </row>
    <row r="137" spans="1:13" ht="15" customHeight="1" x14ac:dyDescent="0.2">
      <c r="A137" s="1" t="str">
        <f>CONCATENATE(28, )</f>
        <v>28</v>
      </c>
      <c r="B137" s="1" t="s">
        <v>64</v>
      </c>
      <c r="C137" s="1" t="s">
        <v>72</v>
      </c>
      <c r="D137" s="43">
        <f t="shared" ref="D137:M137" si="59">D102/1000000</f>
        <v>5793.6705750000001</v>
      </c>
      <c r="E137" s="43">
        <f t="shared" si="59"/>
        <v>6735.6022359999997</v>
      </c>
      <c r="F137" s="43">
        <f t="shared" si="59"/>
        <v>7266.1498119999997</v>
      </c>
      <c r="G137" s="43">
        <f t="shared" si="59"/>
        <v>8560.86319</v>
      </c>
      <c r="H137" s="43">
        <f t="shared" si="59"/>
        <v>10217.139408999999</v>
      </c>
      <c r="I137" s="43">
        <f t="shared" si="59"/>
        <v>9968.6277919999993</v>
      </c>
      <c r="J137" s="43">
        <f t="shared" si="59"/>
        <v>9123.0445110000001</v>
      </c>
      <c r="K137" s="43">
        <f t="shared" si="59"/>
        <v>8332.6832319999994</v>
      </c>
      <c r="L137" s="43">
        <f t="shared" si="59"/>
        <v>9170.2027610000005</v>
      </c>
      <c r="M137" s="43">
        <f t="shared" si="59"/>
        <v>11903.978037999999</v>
      </c>
    </row>
    <row r="138" spans="1:13" ht="15" customHeight="1" x14ac:dyDescent="0.2">
      <c r="A138" s="1" t="str">
        <f>CONCATENATE(29, )</f>
        <v>29</v>
      </c>
      <c r="B138" s="1" t="s">
        <v>65</v>
      </c>
      <c r="C138" s="1" t="s">
        <v>72</v>
      </c>
      <c r="D138" s="43">
        <f t="shared" ref="D138:M138" si="60">D103/1000000</f>
        <v>1351.0615720000001</v>
      </c>
      <c r="E138" s="43">
        <f t="shared" si="60"/>
        <v>1538.458762</v>
      </c>
      <c r="F138" s="43">
        <f t="shared" si="60"/>
        <v>742.15073700000005</v>
      </c>
      <c r="G138" s="43">
        <f t="shared" si="60"/>
        <v>1824.3997649999999</v>
      </c>
      <c r="H138" s="43">
        <f t="shared" si="60"/>
        <v>2217.6402480000002</v>
      </c>
      <c r="I138" s="43">
        <f t="shared" si="60"/>
        <v>1829.5031369999999</v>
      </c>
      <c r="J138" s="43">
        <f t="shared" si="60"/>
        <v>2598.5174040000002</v>
      </c>
      <c r="K138" s="43">
        <f t="shared" si="60"/>
        <v>2414.9686280000001</v>
      </c>
      <c r="L138" s="43">
        <f t="shared" si="60"/>
        <v>3064.575992</v>
      </c>
      <c r="M138" s="43">
        <f t="shared" si="60"/>
        <v>3189.668302</v>
      </c>
    </row>
    <row r="139" spans="1:13" ht="15" customHeight="1" x14ac:dyDescent="0.2">
      <c r="A139" s="1" t="str">
        <f>CONCATENATE(30, )</f>
        <v>30</v>
      </c>
      <c r="B139" s="1" t="s">
        <v>66</v>
      </c>
      <c r="C139" s="1" t="s">
        <v>72</v>
      </c>
      <c r="D139" s="43">
        <f t="shared" ref="D139:M139" si="61">D104/1000000</f>
        <v>9922.978932</v>
      </c>
      <c r="E139" s="43">
        <f t="shared" si="61"/>
        <v>11751.096582</v>
      </c>
      <c r="F139" s="43">
        <f t="shared" si="61"/>
        <v>12319.892542</v>
      </c>
      <c r="G139" s="43">
        <f t="shared" si="61"/>
        <v>15988.876022</v>
      </c>
      <c r="H139" s="43">
        <f t="shared" si="61"/>
        <v>18718.516490000002</v>
      </c>
      <c r="I139" s="43">
        <f t="shared" si="61"/>
        <v>17323.711035</v>
      </c>
      <c r="J139" s="43">
        <f t="shared" si="61"/>
        <v>19300.108994999999</v>
      </c>
      <c r="K139" s="43">
        <f t="shared" si="61"/>
        <v>20286.061023999999</v>
      </c>
      <c r="L139" s="43">
        <f t="shared" si="61"/>
        <v>20718.801894</v>
      </c>
      <c r="M139" s="43">
        <f t="shared" si="61"/>
        <v>23614.497837999999</v>
      </c>
    </row>
    <row r="140" spans="1:13" ht="15" customHeight="1" x14ac:dyDescent="0.2">
      <c r="A140" s="1" t="str">
        <f>CONCATENATE(31, )</f>
        <v>31</v>
      </c>
      <c r="B140" s="1" t="s">
        <v>67</v>
      </c>
      <c r="C140" s="1" t="s">
        <v>72</v>
      </c>
      <c r="D140" s="43">
        <f t="shared" ref="D140:M140" si="62">D105/1000000</f>
        <v>2695.9297729999998</v>
      </c>
      <c r="E140" s="43">
        <f t="shared" si="62"/>
        <v>3105.0423350000001</v>
      </c>
      <c r="F140" s="43">
        <f t="shared" si="62"/>
        <v>3303.9147720000001</v>
      </c>
      <c r="G140" s="43">
        <f t="shared" si="62"/>
        <v>4445.1086800000003</v>
      </c>
      <c r="H140" s="43">
        <f t="shared" si="62"/>
        <v>4192.2011599999996</v>
      </c>
      <c r="I140" s="43">
        <f t="shared" si="62"/>
        <v>4313.8294619999997</v>
      </c>
      <c r="J140" s="43">
        <f t="shared" si="62"/>
        <v>4886.4327219999996</v>
      </c>
      <c r="K140" s="43">
        <f t="shared" si="62"/>
        <v>5078.0294009999998</v>
      </c>
      <c r="L140" s="43">
        <f t="shared" si="62"/>
        <v>5762.6920110000001</v>
      </c>
      <c r="M140" s="43">
        <f t="shared" si="62"/>
        <v>6832.3223379999999</v>
      </c>
    </row>
    <row r="141" spans="1:13" ht="15" customHeight="1" x14ac:dyDescent="0.2">
      <c r="A141" s="1" t="str">
        <f>CONCATENATE(32, )</f>
        <v>32</v>
      </c>
      <c r="B141" s="1" t="s">
        <v>68</v>
      </c>
      <c r="C141" s="1" t="s">
        <v>72</v>
      </c>
      <c r="D141" s="43">
        <f t="shared" ref="D141:M141" si="63">D106/1000000</f>
        <v>2951.0263260000002</v>
      </c>
      <c r="E141" s="43">
        <f t="shared" si="63"/>
        <v>3285.5093240000001</v>
      </c>
      <c r="F141" s="43">
        <f t="shared" si="63"/>
        <v>3642.0492250000002</v>
      </c>
      <c r="G141" s="43">
        <f t="shared" si="63"/>
        <v>4489.815654</v>
      </c>
      <c r="H141" s="43">
        <f t="shared" si="63"/>
        <v>4957.3090590000002</v>
      </c>
      <c r="I141" s="43">
        <f t="shared" si="63"/>
        <v>4915.1057259999998</v>
      </c>
      <c r="J141" s="43">
        <f t="shared" si="63"/>
        <v>5171.3707530000001</v>
      </c>
      <c r="K141" s="43">
        <f t="shared" si="63"/>
        <v>5675.9861780000001</v>
      </c>
      <c r="L141" s="43">
        <f t="shared" si="63"/>
        <v>5640.1832299999996</v>
      </c>
      <c r="M141" s="43">
        <f t="shared" si="63"/>
        <v>1761.7601110000001</v>
      </c>
    </row>
    <row r="144" spans="1:13" x14ac:dyDescent="0.2">
      <c r="A144" s="55" t="s">
        <v>79</v>
      </c>
      <c r="B144" s="55" t="s">
        <v>79</v>
      </c>
      <c r="C144" s="55" t="s">
        <v>79</v>
      </c>
      <c r="D144" s="1">
        <v>2005</v>
      </c>
      <c r="E144" s="1">
        <v>2006</v>
      </c>
      <c r="F144" s="1">
        <v>2007</v>
      </c>
      <c r="G144" s="1">
        <v>2008</v>
      </c>
      <c r="H144" s="1">
        <v>2009</v>
      </c>
      <c r="I144" s="1">
        <v>2010</v>
      </c>
      <c r="J144" s="1">
        <v>2011</v>
      </c>
      <c r="K144" s="1">
        <v>2012</v>
      </c>
      <c r="L144" s="1">
        <v>2013</v>
      </c>
      <c r="M144" s="1">
        <v>2014</v>
      </c>
    </row>
    <row r="145" spans="2:13" ht="15.75" x14ac:dyDescent="0.25">
      <c r="B145" s="49" t="s">
        <v>0</v>
      </c>
      <c r="D145" s="53">
        <v>156275.16155100003</v>
      </c>
      <c r="E145" s="53">
        <v>181942.31130200005</v>
      </c>
      <c r="F145" s="53">
        <v>193938.801553</v>
      </c>
      <c r="G145" s="53">
        <v>236392.844415</v>
      </c>
      <c r="H145" s="53">
        <f t="shared" ref="H145:M145" si="64">SUM(H146:H176)</f>
        <v>259460.66108799996</v>
      </c>
      <c r="I145" s="53">
        <f t="shared" si="64"/>
        <v>265867.74922699999</v>
      </c>
      <c r="J145" s="53">
        <f t="shared" si="64"/>
        <v>291314.16936600005</v>
      </c>
      <c r="K145" s="53">
        <f t="shared" si="64"/>
        <v>293879.79013599997</v>
      </c>
      <c r="L145" s="53">
        <f t="shared" si="64"/>
        <v>310364.92350000009</v>
      </c>
      <c r="M145" s="51">
        <f t="shared" si="64"/>
        <v>0</v>
      </c>
    </row>
    <row r="146" spans="2:13" ht="15.75" x14ac:dyDescent="0.25">
      <c r="B146" s="50" t="s">
        <v>1</v>
      </c>
      <c r="D146" s="54">
        <v>2037.4004150000001</v>
      </c>
      <c r="E146" s="54">
        <v>2376.4596080000001</v>
      </c>
      <c r="F146" s="54">
        <v>2488.7305670000001</v>
      </c>
      <c r="G146" s="54">
        <v>2960.4553759999999</v>
      </c>
      <c r="H146" s="54">
        <v>3068.684467</v>
      </c>
      <c r="I146" s="54">
        <v>3117.6561400000001</v>
      </c>
      <c r="J146" s="54">
        <v>3346.5952980000002</v>
      </c>
      <c r="K146" s="54">
        <v>3707.6812829999999</v>
      </c>
      <c r="L146" s="54">
        <v>4019.1108220000001</v>
      </c>
      <c r="M146" s="52"/>
    </row>
    <row r="147" spans="2:13" ht="15.75" x14ac:dyDescent="0.25">
      <c r="B147" s="50" t="s">
        <v>2</v>
      </c>
      <c r="D147" s="54">
        <v>5298.6730989999996</v>
      </c>
      <c r="E147" s="54">
        <v>6166.011254</v>
      </c>
      <c r="F147" s="54">
        <v>6700.6743340000003</v>
      </c>
      <c r="G147" s="54">
        <v>7440.5329629999997</v>
      </c>
      <c r="H147" s="54">
        <v>8186.3027730000003</v>
      </c>
      <c r="I147" s="54">
        <v>9428.382748</v>
      </c>
      <c r="J147" s="54">
        <v>12011.491402</v>
      </c>
      <c r="K147" s="54">
        <v>10173.624969</v>
      </c>
      <c r="L147" s="54">
        <v>10579.290944</v>
      </c>
      <c r="M147" s="52"/>
    </row>
    <row r="148" spans="2:13" ht="15.75" x14ac:dyDescent="0.25">
      <c r="B148" s="50" t="s">
        <v>3</v>
      </c>
      <c r="D148" s="54">
        <v>1530.9081100000001</v>
      </c>
      <c r="E148" s="54">
        <v>2016.1487320000001</v>
      </c>
      <c r="F148" s="54">
        <v>2900.8573019999999</v>
      </c>
      <c r="G148" s="54">
        <v>2622.1136040000001</v>
      </c>
      <c r="H148" s="54">
        <v>3313.4372739999999</v>
      </c>
      <c r="I148" s="54">
        <v>2863.8411740000001</v>
      </c>
      <c r="J148" s="54">
        <v>2880.4628980000002</v>
      </c>
      <c r="K148" s="54">
        <v>2889.824357</v>
      </c>
      <c r="L148" s="54">
        <v>3427.015836</v>
      </c>
      <c r="M148" s="52"/>
    </row>
    <row r="149" spans="2:13" ht="15.75" x14ac:dyDescent="0.25">
      <c r="B149" s="50" t="s">
        <v>4</v>
      </c>
      <c r="D149" s="54">
        <v>2034.02207</v>
      </c>
      <c r="E149" s="54">
        <v>2382.9797779999999</v>
      </c>
      <c r="F149" s="54">
        <v>2533.9615349999999</v>
      </c>
      <c r="G149" s="54">
        <v>3264.5679789999999</v>
      </c>
      <c r="H149" s="54">
        <v>3242.9639470000002</v>
      </c>
      <c r="I149" s="54">
        <v>3727.8354490000002</v>
      </c>
      <c r="J149" s="54">
        <v>3922.244459</v>
      </c>
      <c r="K149" s="54">
        <v>4190.00443</v>
      </c>
      <c r="L149" s="54">
        <v>4293.8367179999996</v>
      </c>
      <c r="M149" s="52"/>
    </row>
    <row r="150" spans="2:13" ht="15.75" x14ac:dyDescent="0.25">
      <c r="B150" s="50" t="s">
        <v>5</v>
      </c>
      <c r="D150" s="54">
        <v>3955.9295959999999</v>
      </c>
      <c r="E150" s="54">
        <v>4050.9568709999999</v>
      </c>
      <c r="F150" s="54">
        <v>4890.5709059999999</v>
      </c>
      <c r="G150" s="54">
        <v>5976.6368629999997</v>
      </c>
      <c r="H150" s="54">
        <v>6122.8723380000001</v>
      </c>
      <c r="I150" s="54">
        <v>6368.5123629999998</v>
      </c>
      <c r="J150" s="54">
        <v>6998.6117109999996</v>
      </c>
      <c r="K150" s="54">
        <v>6739.5748910000002</v>
      </c>
      <c r="L150" s="54">
        <v>7859.5665140000001</v>
      </c>
      <c r="M150" s="52"/>
    </row>
    <row r="151" spans="2:13" ht="15.75" x14ac:dyDescent="0.25">
      <c r="B151" s="50" t="s">
        <v>6</v>
      </c>
      <c r="D151" s="54">
        <v>1281.6452469999999</v>
      </c>
      <c r="E151" s="54">
        <v>1515.182002</v>
      </c>
      <c r="F151" s="54">
        <v>1581.8080030000001</v>
      </c>
      <c r="G151" s="54">
        <v>1944.935197</v>
      </c>
      <c r="H151" s="54">
        <v>1879.0970279999999</v>
      </c>
      <c r="I151" s="54">
        <v>2124.1099960000001</v>
      </c>
      <c r="J151" s="54">
        <v>2468.8973959999998</v>
      </c>
      <c r="K151" s="54">
        <v>2159.013559</v>
      </c>
      <c r="L151" s="54">
        <v>2478.0820950000002</v>
      </c>
      <c r="M151" s="52"/>
    </row>
    <row r="152" spans="2:13" ht="15.75" x14ac:dyDescent="0.25">
      <c r="B152" s="50" t="s">
        <v>7</v>
      </c>
      <c r="D152" s="54">
        <v>5140.7468330000002</v>
      </c>
      <c r="E152" s="54">
        <v>7320.7711310000004</v>
      </c>
      <c r="F152" s="54">
        <v>8152.8492889999998</v>
      </c>
      <c r="G152" s="54">
        <v>8745.5523680000006</v>
      </c>
      <c r="H152" s="54">
        <v>11298.508030999999</v>
      </c>
      <c r="I152" s="54">
        <v>10583.32357</v>
      </c>
      <c r="J152" s="54">
        <v>11599.318165000001</v>
      </c>
      <c r="K152" s="54">
        <v>14653.040707</v>
      </c>
      <c r="L152" s="54">
        <v>15022.411480999999</v>
      </c>
      <c r="M152" s="52"/>
    </row>
    <row r="153" spans="2:13" ht="15.75" x14ac:dyDescent="0.25">
      <c r="B153" s="50" t="s">
        <v>8</v>
      </c>
      <c r="D153" s="54">
        <v>5695.2287020000003</v>
      </c>
      <c r="E153" s="54">
        <v>6721.7930919999999</v>
      </c>
      <c r="F153" s="54">
        <v>6964.5536689999999</v>
      </c>
      <c r="G153" s="54">
        <v>7993.8225830000001</v>
      </c>
      <c r="H153" s="54">
        <v>8463.8729299999995</v>
      </c>
      <c r="I153" s="54">
        <v>8393.0886719999999</v>
      </c>
      <c r="J153" s="54">
        <v>8664.0650640000003</v>
      </c>
      <c r="K153" s="54">
        <v>9284.3285169999999</v>
      </c>
      <c r="L153" s="54">
        <v>8775.826384</v>
      </c>
      <c r="M153" s="52"/>
    </row>
    <row r="154" spans="2:13" ht="15.75" x14ac:dyDescent="0.25">
      <c r="B154" s="50" t="s">
        <v>10</v>
      </c>
      <c r="D154" s="54">
        <v>2630.6086129999999</v>
      </c>
      <c r="E154" s="54">
        <v>2765.4675189999998</v>
      </c>
      <c r="F154" s="54">
        <v>3203.8755310000001</v>
      </c>
      <c r="G154" s="54">
        <v>4579.2646770000001</v>
      </c>
      <c r="H154" s="54">
        <v>4945.0358740000001</v>
      </c>
      <c r="I154" s="54">
        <v>4197.1991639999997</v>
      </c>
      <c r="J154" s="54">
        <v>4886.2121479999996</v>
      </c>
      <c r="K154" s="54">
        <v>4869.7525640000003</v>
      </c>
      <c r="L154" s="54">
        <v>4921.5010780000002</v>
      </c>
      <c r="M154" s="52"/>
    </row>
    <row r="155" spans="2:13" ht="15.75" x14ac:dyDescent="0.25">
      <c r="B155" s="50" t="s">
        <v>11</v>
      </c>
      <c r="D155" s="54">
        <v>6777.9971939999996</v>
      </c>
      <c r="E155" s="54">
        <v>8070.1119509999999</v>
      </c>
      <c r="F155" s="54">
        <v>8182.2565329999998</v>
      </c>
      <c r="G155" s="54">
        <v>10458.953369999999</v>
      </c>
      <c r="H155" s="54">
        <v>11978.586961999999</v>
      </c>
      <c r="I155" s="54">
        <v>11665.640409</v>
      </c>
      <c r="J155" s="54">
        <v>12989.907685</v>
      </c>
      <c r="K155" s="54">
        <v>12555.506797</v>
      </c>
      <c r="L155" s="54">
        <v>13368.359635999999</v>
      </c>
      <c r="M155" s="52"/>
    </row>
    <row r="156" spans="2:13" ht="15.75" x14ac:dyDescent="0.25">
      <c r="B156" s="50" t="s">
        <v>12</v>
      </c>
      <c r="D156" s="54">
        <v>4565.9945850000004</v>
      </c>
      <c r="E156" s="54">
        <v>5476.8421619999999</v>
      </c>
      <c r="F156" s="54">
        <v>6127.3673669999998</v>
      </c>
      <c r="G156" s="54">
        <v>5614.2009779999998</v>
      </c>
      <c r="H156" s="54">
        <v>8122.5471820000002</v>
      </c>
      <c r="I156" s="54">
        <v>9390.5889139999999</v>
      </c>
      <c r="J156" s="54">
        <v>9094.0959050000001</v>
      </c>
      <c r="K156" s="54">
        <v>5945.270638</v>
      </c>
      <c r="L156" s="54">
        <v>9647.9446310000003</v>
      </c>
      <c r="M156" s="52"/>
    </row>
    <row r="157" spans="2:13" ht="15.75" x14ac:dyDescent="0.25">
      <c r="B157" s="50" t="s">
        <v>13</v>
      </c>
      <c r="D157" s="54">
        <v>2987.1537119999998</v>
      </c>
      <c r="E157" s="54">
        <v>2976.6409010000002</v>
      </c>
      <c r="F157" s="54">
        <v>3612.9200470000001</v>
      </c>
      <c r="G157" s="54">
        <v>4627.1376710000004</v>
      </c>
      <c r="H157" s="54">
        <v>4421.1107199999997</v>
      </c>
      <c r="I157" s="54">
        <v>5019.9628599999996</v>
      </c>
      <c r="J157" s="54">
        <v>6020.6566110000003</v>
      </c>
      <c r="K157" s="54">
        <v>6075.7004930000003</v>
      </c>
      <c r="L157" s="54">
        <v>6674.8584110000002</v>
      </c>
      <c r="M157" s="52"/>
    </row>
    <row r="158" spans="2:13" ht="15.75" x14ac:dyDescent="0.25">
      <c r="B158" s="50" t="s">
        <v>14</v>
      </c>
      <c r="D158" s="54">
        <v>13431.766841000001</v>
      </c>
      <c r="E158" s="54">
        <v>16769.779004</v>
      </c>
      <c r="F158" s="54">
        <v>14801.664703</v>
      </c>
      <c r="G158" s="54">
        <v>20023.629884000002</v>
      </c>
      <c r="H158" s="54">
        <v>22100.140579999999</v>
      </c>
      <c r="I158" s="54">
        <v>21404.889851</v>
      </c>
      <c r="J158" s="54">
        <v>20341.316285000001</v>
      </c>
      <c r="K158" s="54">
        <v>23231.123866000002</v>
      </c>
      <c r="L158" s="54">
        <v>25196.072889999999</v>
      </c>
      <c r="M158" s="52"/>
    </row>
    <row r="159" spans="2:13" ht="15.75" x14ac:dyDescent="0.25">
      <c r="B159" s="50" t="s">
        <v>15</v>
      </c>
      <c r="D159" s="54">
        <v>22783.281411</v>
      </c>
      <c r="E159" s="54">
        <v>24330.559429000001</v>
      </c>
      <c r="F159" s="54">
        <v>27854.834857000002</v>
      </c>
      <c r="G159" s="54">
        <v>35319.268406000003</v>
      </c>
      <c r="H159" s="54">
        <v>35830.602572000003</v>
      </c>
      <c r="I159" s="54">
        <v>37199.570616999998</v>
      </c>
      <c r="J159" s="54">
        <v>43513.706241</v>
      </c>
      <c r="K159" s="54">
        <v>45039.779143</v>
      </c>
      <c r="L159" s="54">
        <v>43894.107392999998</v>
      </c>
      <c r="M159" s="52"/>
    </row>
    <row r="160" spans="2:13" ht="15.75" x14ac:dyDescent="0.25">
      <c r="B160" s="50" t="s">
        <v>16</v>
      </c>
      <c r="D160" s="54">
        <v>6398.5532990000002</v>
      </c>
      <c r="E160" s="54">
        <v>7741.327894</v>
      </c>
      <c r="F160" s="54">
        <v>8546.6977910000005</v>
      </c>
      <c r="G160" s="54">
        <v>9306.7581759999994</v>
      </c>
      <c r="H160" s="54">
        <v>9871.5406480000001</v>
      </c>
      <c r="I160" s="54">
        <v>10917.980449000001</v>
      </c>
      <c r="J160" s="54">
        <v>12024.373777999999</v>
      </c>
      <c r="K160" s="54">
        <v>10692.465917</v>
      </c>
      <c r="L160" s="54">
        <v>11843.1775</v>
      </c>
      <c r="M160" s="52"/>
    </row>
    <row r="161" spans="2:13" ht="15.75" x14ac:dyDescent="0.25">
      <c r="B161" s="50" t="s">
        <v>17</v>
      </c>
      <c r="D161" s="54">
        <v>3092.067055</v>
      </c>
      <c r="E161" s="54">
        <v>3322.815353</v>
      </c>
      <c r="F161" s="54">
        <v>3703.543948</v>
      </c>
      <c r="G161" s="54">
        <v>4424.907287</v>
      </c>
      <c r="H161" s="54">
        <v>4513.0495149999997</v>
      </c>
      <c r="I161" s="54">
        <v>5811.6301059999996</v>
      </c>
      <c r="J161" s="54">
        <v>6514.4492810000002</v>
      </c>
      <c r="K161" s="54">
        <v>5260.7009040000003</v>
      </c>
      <c r="L161" s="54">
        <v>6063.425389</v>
      </c>
      <c r="M161" s="52"/>
    </row>
    <row r="162" spans="2:13" ht="15.75" x14ac:dyDescent="0.25">
      <c r="B162" s="50" t="s">
        <v>18</v>
      </c>
      <c r="D162" s="54">
        <v>1862.5216339999999</v>
      </c>
      <c r="E162" s="54">
        <v>2222.720288</v>
      </c>
      <c r="F162" s="54">
        <v>2505.5075280000001</v>
      </c>
      <c r="G162" s="54">
        <v>3173.9988279999998</v>
      </c>
      <c r="H162" s="54">
        <v>3712.2999679999998</v>
      </c>
      <c r="I162" s="54">
        <v>3626.5198500000001</v>
      </c>
      <c r="J162" s="54">
        <v>4218.1827270000003</v>
      </c>
      <c r="K162" s="54">
        <v>4325.3263079999997</v>
      </c>
      <c r="L162" s="54">
        <v>4128.9602599999998</v>
      </c>
      <c r="M162" s="52"/>
    </row>
    <row r="163" spans="2:13" ht="15.75" x14ac:dyDescent="0.25">
      <c r="B163" s="50" t="s">
        <v>19</v>
      </c>
      <c r="D163" s="54">
        <v>9328.1231289999996</v>
      </c>
      <c r="E163" s="54">
        <v>10227.820054</v>
      </c>
      <c r="F163" s="54">
        <v>10552.473585</v>
      </c>
      <c r="G163" s="54">
        <v>13196.993431999999</v>
      </c>
      <c r="H163" s="54">
        <v>13431.626684000001</v>
      </c>
      <c r="I163" s="54">
        <v>13621.912980999999</v>
      </c>
      <c r="J163" s="54">
        <v>16067.023842000001</v>
      </c>
      <c r="K163" s="54">
        <v>15560.92785</v>
      </c>
      <c r="L163" s="54">
        <v>15862.702128999999</v>
      </c>
      <c r="M163" s="52"/>
    </row>
    <row r="164" spans="2:13" ht="15.75" x14ac:dyDescent="0.25">
      <c r="B164" s="50" t="s">
        <v>20</v>
      </c>
      <c r="D164" s="54">
        <v>2348.4188509999999</v>
      </c>
      <c r="E164" s="54">
        <v>2189.2176410000002</v>
      </c>
      <c r="F164" s="54">
        <v>3816.3031019999999</v>
      </c>
      <c r="G164" s="54">
        <v>5827.8740090000001</v>
      </c>
      <c r="H164" s="54">
        <v>6131.2982920000004</v>
      </c>
      <c r="I164" s="54">
        <v>5542.4253870000002</v>
      </c>
      <c r="J164" s="54">
        <v>8967.8854100000008</v>
      </c>
      <c r="K164" s="54">
        <v>11737.568938</v>
      </c>
      <c r="L164" s="54">
        <v>10868.933779000001</v>
      </c>
      <c r="M164" s="52"/>
    </row>
    <row r="165" spans="2:13" ht="15.75" x14ac:dyDescent="0.25">
      <c r="B165" s="50" t="s">
        <v>21</v>
      </c>
      <c r="D165" s="54">
        <v>5673.3854339999998</v>
      </c>
      <c r="E165" s="54">
        <v>9044.2489189999997</v>
      </c>
      <c r="F165" s="54">
        <v>6319.5645809999996</v>
      </c>
      <c r="G165" s="54">
        <v>6203.4911899999997</v>
      </c>
      <c r="H165" s="54">
        <v>9392.8345360000003</v>
      </c>
      <c r="I165" s="54">
        <v>8241.0380089999999</v>
      </c>
      <c r="J165" s="54">
        <v>5308.7612140000001</v>
      </c>
      <c r="K165" s="54">
        <v>6334.806184</v>
      </c>
      <c r="L165" s="54">
        <v>6617.6870760000002</v>
      </c>
      <c r="M165" s="52"/>
    </row>
    <row r="166" spans="2:13" ht="15.75" x14ac:dyDescent="0.25">
      <c r="B166" s="50" t="s">
        <v>22</v>
      </c>
      <c r="D166" s="54">
        <v>3660.9740280000001</v>
      </c>
      <c r="E166" s="54">
        <v>4357.9870090000004</v>
      </c>
      <c r="F166" s="54">
        <v>5119.7378550000003</v>
      </c>
      <c r="G166" s="54">
        <v>6487.1298889999998</v>
      </c>
      <c r="H166" s="54">
        <v>6780.9043419999998</v>
      </c>
      <c r="I166" s="54">
        <v>6554.0708340000001</v>
      </c>
      <c r="J166" s="54">
        <v>7403.1744669999998</v>
      </c>
      <c r="K166" s="54">
        <v>6864.9364130000004</v>
      </c>
      <c r="L166" s="54">
        <v>7865.9886909999996</v>
      </c>
      <c r="M166" s="52"/>
    </row>
    <row r="167" spans="2:13" ht="15.75" x14ac:dyDescent="0.25">
      <c r="B167" s="50" t="s">
        <v>23</v>
      </c>
      <c r="D167" s="54">
        <v>3580.2231449999999</v>
      </c>
      <c r="E167" s="54">
        <v>3877.4415020000001</v>
      </c>
      <c r="F167" s="54">
        <v>4818.115143</v>
      </c>
      <c r="G167" s="54">
        <v>5088.0963030000003</v>
      </c>
      <c r="H167" s="54">
        <v>5840.0340429999997</v>
      </c>
      <c r="I167" s="54">
        <v>7195.3785610000004</v>
      </c>
      <c r="J167" s="54">
        <v>6784.5338540000002</v>
      </c>
      <c r="K167" s="54">
        <v>6927.2418159999997</v>
      </c>
      <c r="L167" s="54">
        <v>7715.6264069999997</v>
      </c>
      <c r="M167" s="52"/>
    </row>
    <row r="168" spans="2:13" ht="15.75" x14ac:dyDescent="0.25">
      <c r="B168" s="50" t="s">
        <v>24</v>
      </c>
      <c r="D168" s="54">
        <v>3801.3280490000002</v>
      </c>
      <c r="E168" s="54">
        <v>4248.7034400000002</v>
      </c>
      <c r="F168" s="54">
        <v>4624.1062629999997</v>
      </c>
      <c r="G168" s="54">
        <v>5921.9832560000004</v>
      </c>
      <c r="H168" s="54">
        <v>6567.3331770000004</v>
      </c>
      <c r="I168" s="54">
        <v>7076.8820180000002</v>
      </c>
      <c r="J168" s="54">
        <v>8749.0385659999993</v>
      </c>
      <c r="K168" s="54">
        <v>9273.1028719999995</v>
      </c>
      <c r="L168" s="54">
        <v>7591.1981150000001</v>
      </c>
      <c r="M168" s="52"/>
    </row>
    <row r="169" spans="2:13" ht="15.75" x14ac:dyDescent="0.25">
      <c r="B169" s="50" t="s">
        <v>25</v>
      </c>
      <c r="D169" s="54">
        <v>3933.2762990000001</v>
      </c>
      <c r="E169" s="54">
        <v>4553.2677890000004</v>
      </c>
      <c r="F169" s="54">
        <v>5579.586526</v>
      </c>
      <c r="G169" s="54">
        <v>6114.683462</v>
      </c>
      <c r="H169" s="54">
        <v>7249.4045580000002</v>
      </c>
      <c r="I169" s="54">
        <v>7961.3470699999998</v>
      </c>
      <c r="J169" s="54">
        <v>7395.2428460000001</v>
      </c>
      <c r="K169" s="54">
        <v>7989.8821250000001</v>
      </c>
      <c r="L169" s="54">
        <v>8856.2009049999997</v>
      </c>
      <c r="M169" s="52"/>
    </row>
    <row r="170" spans="2:13" ht="15.75" x14ac:dyDescent="0.25">
      <c r="B170" s="50" t="s">
        <v>26</v>
      </c>
      <c r="D170" s="54">
        <v>4297.9861410000003</v>
      </c>
      <c r="E170" s="54">
        <v>4739.5651379999999</v>
      </c>
      <c r="F170" s="54">
        <v>5383.9091330000001</v>
      </c>
      <c r="G170" s="54">
        <v>6442.1712539999999</v>
      </c>
      <c r="H170" s="54">
        <v>6283.1255389999997</v>
      </c>
      <c r="I170" s="54">
        <v>7852.6701510000003</v>
      </c>
      <c r="J170" s="54">
        <v>8916.87896</v>
      </c>
      <c r="K170" s="54">
        <v>8401.7675429999999</v>
      </c>
      <c r="L170" s="54">
        <v>9697.6977490000008</v>
      </c>
      <c r="M170" s="52"/>
    </row>
    <row r="171" spans="2:13" ht="15.75" x14ac:dyDescent="0.25">
      <c r="B171" s="50" t="s">
        <v>27</v>
      </c>
      <c r="D171" s="54">
        <v>5432.2808809999997</v>
      </c>
      <c r="E171" s="54">
        <v>6061.7836020000004</v>
      </c>
      <c r="F171" s="54">
        <v>5698.1743669999996</v>
      </c>
      <c r="G171" s="54">
        <v>7324.6220990000002</v>
      </c>
      <c r="H171" s="54">
        <v>6410.6407419999996</v>
      </c>
      <c r="I171" s="54">
        <v>7630.5147319999996</v>
      </c>
      <c r="J171" s="54">
        <v>9147.5687679999992</v>
      </c>
      <c r="K171" s="54">
        <v>7209.1085890000004</v>
      </c>
      <c r="L171" s="54">
        <v>8738.884779</v>
      </c>
      <c r="M171" s="52"/>
    </row>
    <row r="172" spans="2:13" ht="15.75" x14ac:dyDescent="0.25">
      <c r="B172" s="50" t="s">
        <v>28</v>
      </c>
      <c r="D172" s="54">
        <v>5793.6705750000001</v>
      </c>
      <c r="E172" s="54">
        <v>6735.6022359999997</v>
      </c>
      <c r="F172" s="54">
        <v>7266.1498119999997</v>
      </c>
      <c r="G172" s="54">
        <v>8560.86319</v>
      </c>
      <c r="H172" s="54">
        <v>10217.139408999999</v>
      </c>
      <c r="I172" s="54">
        <v>9968.6277919999993</v>
      </c>
      <c r="J172" s="54">
        <v>9123.0445110000001</v>
      </c>
      <c r="K172" s="54">
        <v>8332.6832319999994</v>
      </c>
      <c r="L172" s="54">
        <v>9170.2027610000005</v>
      </c>
      <c r="M172" s="52"/>
    </row>
    <row r="173" spans="2:13" ht="15.75" x14ac:dyDescent="0.25">
      <c r="B173" s="50" t="s">
        <v>29</v>
      </c>
      <c r="D173" s="54">
        <v>1351.0615720000001</v>
      </c>
      <c r="E173" s="54">
        <v>1538.458762</v>
      </c>
      <c r="F173" s="54">
        <v>742.15073700000005</v>
      </c>
      <c r="G173" s="54">
        <v>1824.3997649999999</v>
      </c>
      <c r="H173" s="54">
        <v>2217.6402480000002</v>
      </c>
      <c r="I173" s="54">
        <v>1829.5031369999999</v>
      </c>
      <c r="J173" s="54">
        <v>2598.5174040000002</v>
      </c>
      <c r="K173" s="54">
        <v>2414.9686280000001</v>
      </c>
      <c r="L173" s="54">
        <v>3064.575992</v>
      </c>
      <c r="M173" s="52"/>
    </row>
    <row r="174" spans="2:13" ht="15.75" x14ac:dyDescent="0.25">
      <c r="B174" s="50" t="s">
        <v>30</v>
      </c>
      <c r="D174" s="54">
        <v>9922.978932</v>
      </c>
      <c r="E174" s="54">
        <v>11751.096582</v>
      </c>
      <c r="F174" s="54">
        <v>12319.892542</v>
      </c>
      <c r="G174" s="54">
        <v>15988.876022</v>
      </c>
      <c r="H174" s="54">
        <v>18718.516490000002</v>
      </c>
      <c r="I174" s="54">
        <v>17323.711035</v>
      </c>
      <c r="J174" s="54">
        <v>19300.108994999999</v>
      </c>
      <c r="K174" s="54">
        <v>20286.061023999999</v>
      </c>
      <c r="L174" s="54">
        <v>20718.801894</v>
      </c>
      <c r="M174" s="52"/>
    </row>
    <row r="175" spans="2:13" ht="15.75" x14ac:dyDescent="0.25">
      <c r="B175" s="50" t="s">
        <v>31</v>
      </c>
      <c r="D175" s="54">
        <v>2695.9297729999998</v>
      </c>
      <c r="E175" s="54">
        <v>3105.0423350000001</v>
      </c>
      <c r="F175" s="54">
        <v>3303.9147720000001</v>
      </c>
      <c r="G175" s="54">
        <v>4445.1086800000003</v>
      </c>
      <c r="H175" s="54">
        <v>4192.2011599999996</v>
      </c>
      <c r="I175" s="54">
        <v>4313.8294619999997</v>
      </c>
      <c r="J175" s="54">
        <v>4886.4327219999996</v>
      </c>
      <c r="K175" s="54">
        <v>5078.0294009999998</v>
      </c>
      <c r="L175" s="54">
        <v>5762.6920110000001</v>
      </c>
      <c r="M175" s="52"/>
    </row>
    <row r="176" spans="2:13" ht="15.75" x14ac:dyDescent="0.25">
      <c r="B176" s="50" t="s">
        <v>32</v>
      </c>
      <c r="D176" s="54">
        <v>2951.0263260000002</v>
      </c>
      <c r="E176" s="54">
        <v>3285.5093240000001</v>
      </c>
      <c r="F176" s="54">
        <v>3642.0492250000002</v>
      </c>
      <c r="G176" s="54">
        <v>4489.815654</v>
      </c>
      <c r="H176" s="54">
        <v>4957.3090590000002</v>
      </c>
      <c r="I176" s="54">
        <v>4915.1057259999998</v>
      </c>
      <c r="J176" s="54">
        <v>5171.3707530000001</v>
      </c>
      <c r="K176" s="54">
        <v>5675.9861780000001</v>
      </c>
      <c r="L176" s="54">
        <v>5640.1832299999996</v>
      </c>
      <c r="M176" s="52"/>
    </row>
    <row r="177" spans="1:13" ht="15.75" x14ac:dyDescent="0.25">
      <c r="B177" s="56"/>
      <c r="D177" s="57"/>
      <c r="E177" s="57"/>
      <c r="F177" s="57"/>
      <c r="G177" s="57"/>
      <c r="H177" s="57"/>
      <c r="I177" s="57"/>
      <c r="J177" s="57"/>
      <c r="K177" s="57"/>
      <c r="L177" s="57"/>
      <c r="M177" s="58"/>
    </row>
    <row r="178" spans="1:13" ht="15.75" x14ac:dyDescent="0.25">
      <c r="B178" s="56"/>
      <c r="D178" s="57"/>
      <c r="E178" s="57"/>
      <c r="F178" s="57"/>
      <c r="G178" s="57"/>
      <c r="H178" s="57"/>
      <c r="I178" s="57"/>
      <c r="J178" s="57"/>
      <c r="K178" s="57"/>
      <c r="L178" s="57"/>
      <c r="M178" s="58"/>
    </row>
    <row r="180" spans="1:13" x14ac:dyDescent="0.2">
      <c r="A180" s="70" t="s">
        <v>80</v>
      </c>
      <c r="B180" s="70"/>
      <c r="C180" s="70"/>
      <c r="D180" s="1">
        <v>2005</v>
      </c>
      <c r="E180" s="1">
        <v>2006</v>
      </c>
      <c r="F180" s="1">
        <v>2007</v>
      </c>
      <c r="G180" s="1">
        <v>2008</v>
      </c>
      <c r="H180" s="1">
        <v>2009</v>
      </c>
      <c r="I180" s="1">
        <v>2010</v>
      </c>
      <c r="J180" s="1">
        <v>2011</v>
      </c>
      <c r="K180" s="1">
        <v>2012</v>
      </c>
      <c r="L180" s="1">
        <v>2013</v>
      </c>
      <c r="M180" s="1">
        <v>2014</v>
      </c>
    </row>
    <row r="181" spans="1:13" ht="14.25" x14ac:dyDescent="0.25">
      <c r="B181" s="49" t="s">
        <v>0</v>
      </c>
      <c r="D181" s="26">
        <f>D110-D145</f>
        <v>0</v>
      </c>
      <c r="E181" s="26">
        <f t="shared" ref="E181:L181" si="65">E110-E145</f>
        <v>0</v>
      </c>
      <c r="F181" s="26">
        <f t="shared" si="65"/>
        <v>0</v>
      </c>
      <c r="G181" s="26">
        <f t="shared" si="65"/>
        <v>0</v>
      </c>
      <c r="H181" s="26">
        <f t="shared" si="65"/>
        <v>0</v>
      </c>
      <c r="I181" s="26">
        <f t="shared" si="65"/>
        <v>0</v>
      </c>
      <c r="J181" s="26">
        <f t="shared" si="65"/>
        <v>0</v>
      </c>
      <c r="K181" s="26">
        <f t="shared" si="65"/>
        <v>0</v>
      </c>
      <c r="L181" s="26">
        <f t="shared" si="65"/>
        <v>-321.80323100008536</v>
      </c>
      <c r="M181" s="26">
        <f t="shared" ref="M181" si="66">M110-M145</f>
        <v>355400.925643</v>
      </c>
    </row>
    <row r="182" spans="1:13" x14ac:dyDescent="0.2">
      <c r="B182" s="50" t="s">
        <v>1</v>
      </c>
      <c r="D182" s="26">
        <f t="shared" ref="D182:L182" si="67">D111-D146</f>
        <v>0</v>
      </c>
      <c r="E182" s="26">
        <f t="shared" si="67"/>
        <v>0</v>
      </c>
      <c r="F182" s="26">
        <f t="shared" si="67"/>
        <v>0</v>
      </c>
      <c r="G182" s="26">
        <f t="shared" si="67"/>
        <v>0</v>
      </c>
      <c r="H182" s="26">
        <f t="shared" si="67"/>
        <v>0</v>
      </c>
      <c r="I182" s="26">
        <f t="shared" si="67"/>
        <v>0</v>
      </c>
      <c r="J182" s="26">
        <f t="shared" si="67"/>
        <v>0</v>
      </c>
      <c r="K182" s="26">
        <f t="shared" si="67"/>
        <v>0</v>
      </c>
      <c r="L182" s="26">
        <f t="shared" si="67"/>
        <v>0</v>
      </c>
      <c r="M182" s="26">
        <f t="shared" ref="M182" si="68">M111-M146</f>
        <v>4350.0212330000004</v>
      </c>
    </row>
    <row r="183" spans="1:13" x14ac:dyDescent="0.2">
      <c r="B183" s="50" t="s">
        <v>2</v>
      </c>
      <c r="D183" s="26">
        <f t="shared" ref="D183:L183" si="69">D112-D147</f>
        <v>0</v>
      </c>
      <c r="E183" s="26">
        <f t="shared" si="69"/>
        <v>0</v>
      </c>
      <c r="F183" s="26">
        <f t="shared" si="69"/>
        <v>0</v>
      </c>
      <c r="G183" s="26">
        <f t="shared" si="69"/>
        <v>0</v>
      </c>
      <c r="H183" s="26">
        <f t="shared" si="69"/>
        <v>0</v>
      </c>
      <c r="I183" s="26">
        <f t="shared" si="69"/>
        <v>0</v>
      </c>
      <c r="J183" s="26">
        <f t="shared" si="69"/>
        <v>0</v>
      </c>
      <c r="K183" s="26">
        <f t="shared" si="69"/>
        <v>0</v>
      </c>
      <c r="L183" s="26">
        <f t="shared" si="69"/>
        <v>0</v>
      </c>
      <c r="M183" s="26">
        <f t="shared" ref="M183" si="70">M112-M147</f>
        <v>11088.977783</v>
      </c>
    </row>
    <row r="184" spans="1:13" x14ac:dyDescent="0.2">
      <c r="B184" s="50" t="s">
        <v>3</v>
      </c>
      <c r="D184" s="26">
        <f t="shared" ref="D184:L184" si="71">D113-D148</f>
        <v>0</v>
      </c>
      <c r="E184" s="26">
        <f t="shared" si="71"/>
        <v>0</v>
      </c>
      <c r="F184" s="26">
        <f t="shared" si="71"/>
        <v>0</v>
      </c>
      <c r="G184" s="26">
        <f t="shared" si="71"/>
        <v>0</v>
      </c>
      <c r="H184" s="26">
        <f t="shared" si="71"/>
        <v>0</v>
      </c>
      <c r="I184" s="26">
        <f t="shared" si="71"/>
        <v>0</v>
      </c>
      <c r="J184" s="26">
        <f t="shared" si="71"/>
        <v>0</v>
      </c>
      <c r="K184" s="26">
        <f t="shared" si="71"/>
        <v>0</v>
      </c>
      <c r="L184" s="26">
        <f t="shared" si="71"/>
        <v>0</v>
      </c>
      <c r="M184" s="26">
        <f t="shared" ref="M184" si="72">M113-M148</f>
        <v>3396.537597</v>
      </c>
    </row>
    <row r="185" spans="1:13" x14ac:dyDescent="0.2">
      <c r="B185" s="50" t="s">
        <v>4</v>
      </c>
      <c r="D185" s="26">
        <f t="shared" ref="D185:L185" si="73">D114-D149</f>
        <v>0</v>
      </c>
      <c r="E185" s="26">
        <f t="shared" si="73"/>
        <v>0</v>
      </c>
      <c r="F185" s="26">
        <f t="shared" si="73"/>
        <v>0</v>
      </c>
      <c r="G185" s="26">
        <f t="shared" si="73"/>
        <v>0</v>
      </c>
      <c r="H185" s="26">
        <f t="shared" si="73"/>
        <v>0</v>
      </c>
      <c r="I185" s="26">
        <f t="shared" si="73"/>
        <v>0</v>
      </c>
      <c r="J185" s="26">
        <f t="shared" si="73"/>
        <v>0</v>
      </c>
      <c r="K185" s="26">
        <f t="shared" si="73"/>
        <v>0</v>
      </c>
      <c r="L185" s="26">
        <f t="shared" si="73"/>
        <v>0</v>
      </c>
      <c r="M185" s="26">
        <f t="shared" ref="M185" si="74">M114-M149</f>
        <v>4817.0478839999996</v>
      </c>
    </row>
    <row r="186" spans="1:13" x14ac:dyDescent="0.2">
      <c r="B186" s="50" t="s">
        <v>5</v>
      </c>
      <c r="D186" s="26">
        <f t="shared" ref="D186:L186" si="75">D115-D150</f>
        <v>0</v>
      </c>
      <c r="E186" s="26">
        <f t="shared" si="75"/>
        <v>0</v>
      </c>
      <c r="F186" s="26">
        <f t="shared" si="75"/>
        <v>0</v>
      </c>
      <c r="G186" s="26">
        <f t="shared" si="75"/>
        <v>0</v>
      </c>
      <c r="H186" s="26">
        <f t="shared" si="75"/>
        <v>0</v>
      </c>
      <c r="I186" s="26">
        <f t="shared" si="75"/>
        <v>0</v>
      </c>
      <c r="J186" s="26">
        <f t="shared" si="75"/>
        <v>0</v>
      </c>
      <c r="K186" s="26">
        <f t="shared" si="75"/>
        <v>0</v>
      </c>
      <c r="L186" s="26">
        <f t="shared" si="75"/>
        <v>0</v>
      </c>
      <c r="M186" s="26">
        <f t="shared" ref="M186" si="76">M115-M150</f>
        <v>8349.2406520000004</v>
      </c>
    </row>
    <row r="187" spans="1:13" x14ac:dyDescent="0.2">
      <c r="B187" s="50" t="s">
        <v>6</v>
      </c>
      <c r="D187" s="26">
        <f t="shared" ref="D187:L187" si="77">D116-D151</f>
        <v>0</v>
      </c>
      <c r="E187" s="26">
        <f t="shared" si="77"/>
        <v>0</v>
      </c>
      <c r="F187" s="26">
        <f t="shared" si="77"/>
        <v>0</v>
      </c>
      <c r="G187" s="26">
        <f t="shared" si="77"/>
        <v>0</v>
      </c>
      <c r="H187" s="26">
        <f t="shared" si="77"/>
        <v>0</v>
      </c>
      <c r="I187" s="26">
        <f t="shared" si="77"/>
        <v>0</v>
      </c>
      <c r="J187" s="26">
        <f t="shared" si="77"/>
        <v>0</v>
      </c>
      <c r="K187" s="26">
        <f t="shared" si="77"/>
        <v>0</v>
      </c>
      <c r="L187" s="26">
        <f t="shared" si="77"/>
        <v>0</v>
      </c>
      <c r="M187" s="26">
        <f t="shared" ref="M187" si="78">M116-M151</f>
        <v>2920.3700950000002</v>
      </c>
    </row>
    <row r="188" spans="1:13" x14ac:dyDescent="0.2">
      <c r="B188" s="50" t="s">
        <v>7</v>
      </c>
      <c r="D188" s="26">
        <f t="shared" ref="D188:L188" si="79">D117-D152</f>
        <v>0</v>
      </c>
      <c r="E188" s="26">
        <f t="shared" si="79"/>
        <v>0</v>
      </c>
      <c r="F188" s="26">
        <f t="shared" si="79"/>
        <v>0</v>
      </c>
      <c r="G188" s="26">
        <f t="shared" si="79"/>
        <v>0</v>
      </c>
      <c r="H188" s="26">
        <f t="shared" si="79"/>
        <v>0</v>
      </c>
      <c r="I188" s="26">
        <f t="shared" si="79"/>
        <v>0</v>
      </c>
      <c r="J188" s="26">
        <f t="shared" si="79"/>
        <v>0</v>
      </c>
      <c r="K188" s="26">
        <f t="shared" si="79"/>
        <v>0</v>
      </c>
      <c r="L188" s="26">
        <f t="shared" si="79"/>
        <v>0</v>
      </c>
      <c r="M188" s="26">
        <f t="shared" ref="M188" si="80">M117-M152</f>
        <v>20581.649698000001</v>
      </c>
    </row>
    <row r="189" spans="1:13" x14ac:dyDescent="0.2">
      <c r="B189" s="50" t="s">
        <v>8</v>
      </c>
      <c r="D189" s="26">
        <f t="shared" ref="D189:L189" si="81">D118-D153</f>
        <v>0</v>
      </c>
      <c r="E189" s="26">
        <f t="shared" si="81"/>
        <v>0</v>
      </c>
      <c r="F189" s="26">
        <f t="shared" si="81"/>
        <v>0</v>
      </c>
      <c r="G189" s="26">
        <f t="shared" si="81"/>
        <v>0</v>
      </c>
      <c r="H189" s="26">
        <f t="shared" si="81"/>
        <v>0</v>
      </c>
      <c r="I189" s="26">
        <f t="shared" si="81"/>
        <v>0</v>
      </c>
      <c r="J189" s="26">
        <f t="shared" si="81"/>
        <v>0</v>
      </c>
      <c r="K189" s="26">
        <f t="shared" si="81"/>
        <v>0</v>
      </c>
      <c r="L189" s="26">
        <f t="shared" si="81"/>
        <v>0</v>
      </c>
      <c r="M189" s="26">
        <f t="shared" ref="M189" si="82">M118-M153</f>
        <v>10867.520012999999</v>
      </c>
    </row>
    <row r="190" spans="1:13" x14ac:dyDescent="0.2">
      <c r="B190" s="50" t="s">
        <v>10</v>
      </c>
      <c r="D190" s="26">
        <f t="shared" ref="D190:L190" si="83">D119-D154</f>
        <v>0</v>
      </c>
      <c r="E190" s="26">
        <f t="shared" si="83"/>
        <v>0</v>
      </c>
      <c r="F190" s="26">
        <f t="shared" si="83"/>
        <v>0</v>
      </c>
      <c r="G190" s="26">
        <f t="shared" si="83"/>
        <v>0</v>
      </c>
      <c r="H190" s="26">
        <f t="shared" si="83"/>
        <v>0</v>
      </c>
      <c r="I190" s="26">
        <f t="shared" si="83"/>
        <v>0</v>
      </c>
      <c r="J190" s="26">
        <f t="shared" si="83"/>
        <v>0</v>
      </c>
      <c r="K190" s="26">
        <f t="shared" si="83"/>
        <v>0</v>
      </c>
      <c r="L190" s="26">
        <f t="shared" si="83"/>
        <v>0</v>
      </c>
      <c r="M190" s="26">
        <f t="shared" ref="M190" si="84">M119-M154</f>
        <v>5320.5722249999999</v>
      </c>
    </row>
    <row r="191" spans="1:13" x14ac:dyDescent="0.2">
      <c r="B191" s="50" t="s">
        <v>11</v>
      </c>
      <c r="D191" s="26">
        <f t="shared" ref="D191:L191" si="85">D120-D155</f>
        <v>0</v>
      </c>
      <c r="E191" s="26">
        <f t="shared" si="85"/>
        <v>0</v>
      </c>
      <c r="F191" s="26">
        <f t="shared" si="85"/>
        <v>0</v>
      </c>
      <c r="G191" s="26">
        <f t="shared" si="85"/>
        <v>0</v>
      </c>
      <c r="H191" s="26">
        <f t="shared" si="85"/>
        <v>0</v>
      </c>
      <c r="I191" s="26">
        <f t="shared" si="85"/>
        <v>0</v>
      </c>
      <c r="J191" s="26">
        <f t="shared" si="85"/>
        <v>0</v>
      </c>
      <c r="K191" s="26">
        <f t="shared" si="85"/>
        <v>0</v>
      </c>
      <c r="L191" s="26">
        <f t="shared" si="85"/>
        <v>0</v>
      </c>
      <c r="M191" s="26">
        <f t="shared" ref="M191" si="86">M120-M155</f>
        <v>15414.544663999999</v>
      </c>
    </row>
    <row r="192" spans="1:13" x14ac:dyDescent="0.2">
      <c r="B192" s="50" t="s">
        <v>12</v>
      </c>
      <c r="D192" s="26">
        <f t="shared" ref="D192:L192" si="87">D121-D156</f>
        <v>0</v>
      </c>
      <c r="E192" s="26">
        <f t="shared" si="87"/>
        <v>0</v>
      </c>
      <c r="F192" s="26">
        <f t="shared" si="87"/>
        <v>0</v>
      </c>
      <c r="G192" s="26">
        <f t="shared" si="87"/>
        <v>0</v>
      </c>
      <c r="H192" s="26">
        <f t="shared" si="87"/>
        <v>0</v>
      </c>
      <c r="I192" s="26">
        <f t="shared" si="87"/>
        <v>0</v>
      </c>
      <c r="J192" s="26">
        <f t="shared" si="87"/>
        <v>0</v>
      </c>
      <c r="K192" s="26">
        <f t="shared" si="87"/>
        <v>0</v>
      </c>
      <c r="L192" s="26">
        <f t="shared" si="87"/>
        <v>0</v>
      </c>
      <c r="M192" s="26">
        <f t="shared" ref="M192" si="88">M121-M156</f>
        <v>12140.821102</v>
      </c>
    </row>
    <row r="193" spans="2:13" x14ac:dyDescent="0.2">
      <c r="B193" s="50" t="s">
        <v>13</v>
      </c>
      <c r="D193" s="26">
        <f t="shared" ref="D193:L193" si="89">D122-D157</f>
        <v>0</v>
      </c>
      <c r="E193" s="26">
        <f t="shared" si="89"/>
        <v>0</v>
      </c>
      <c r="F193" s="26">
        <f t="shared" si="89"/>
        <v>0</v>
      </c>
      <c r="G193" s="26">
        <f t="shared" si="89"/>
        <v>0</v>
      </c>
      <c r="H193" s="26">
        <f t="shared" si="89"/>
        <v>0</v>
      </c>
      <c r="I193" s="26">
        <f t="shared" si="89"/>
        <v>0</v>
      </c>
      <c r="J193" s="26">
        <f t="shared" si="89"/>
        <v>0</v>
      </c>
      <c r="K193" s="26">
        <f t="shared" si="89"/>
        <v>0</v>
      </c>
      <c r="L193" s="26">
        <f t="shared" si="89"/>
        <v>0</v>
      </c>
      <c r="M193" s="26">
        <f t="shared" ref="M193" si="90">M122-M157</f>
        <v>7142.7108630000002</v>
      </c>
    </row>
    <row r="194" spans="2:13" x14ac:dyDescent="0.2">
      <c r="B194" s="50" t="s">
        <v>14</v>
      </c>
      <c r="D194" s="26">
        <f t="shared" ref="D194:L194" si="91">D123-D158</f>
        <v>0</v>
      </c>
      <c r="E194" s="26">
        <f t="shared" si="91"/>
        <v>0</v>
      </c>
      <c r="F194" s="26">
        <f t="shared" si="91"/>
        <v>0</v>
      </c>
      <c r="G194" s="26">
        <f t="shared" si="91"/>
        <v>0</v>
      </c>
      <c r="H194" s="26">
        <f t="shared" si="91"/>
        <v>0</v>
      </c>
      <c r="I194" s="26">
        <f t="shared" si="91"/>
        <v>0</v>
      </c>
      <c r="J194" s="26">
        <f t="shared" si="91"/>
        <v>0</v>
      </c>
      <c r="K194" s="26">
        <f t="shared" si="91"/>
        <v>0</v>
      </c>
      <c r="L194" s="26">
        <f t="shared" si="91"/>
        <v>0</v>
      </c>
      <c r="M194" s="26">
        <f t="shared" ref="M194" si="92">M123-M158</f>
        <v>27857.756267000001</v>
      </c>
    </row>
    <row r="195" spans="2:13" x14ac:dyDescent="0.2">
      <c r="B195" s="50" t="s">
        <v>15</v>
      </c>
      <c r="D195" s="26">
        <f t="shared" ref="D195:L195" si="93">D124-D159</f>
        <v>0</v>
      </c>
      <c r="E195" s="26">
        <f t="shared" si="93"/>
        <v>0</v>
      </c>
      <c r="F195" s="26">
        <f t="shared" si="93"/>
        <v>0</v>
      </c>
      <c r="G195" s="26">
        <f t="shared" si="93"/>
        <v>0</v>
      </c>
      <c r="H195" s="26">
        <f t="shared" si="93"/>
        <v>0</v>
      </c>
      <c r="I195" s="26">
        <f t="shared" si="93"/>
        <v>0</v>
      </c>
      <c r="J195" s="26">
        <f t="shared" si="93"/>
        <v>0</v>
      </c>
      <c r="K195" s="26">
        <f t="shared" si="93"/>
        <v>0</v>
      </c>
      <c r="L195" s="26">
        <f t="shared" si="93"/>
        <v>-321.80323099999805</v>
      </c>
      <c r="M195" s="26">
        <f t="shared" ref="M195" si="94">M124-M159</f>
        <v>57344.446535000003</v>
      </c>
    </row>
    <row r="196" spans="2:13" x14ac:dyDescent="0.2">
      <c r="B196" s="50" t="s">
        <v>16</v>
      </c>
      <c r="D196" s="26">
        <f t="shared" ref="D196:L196" si="95">D125-D160</f>
        <v>0</v>
      </c>
      <c r="E196" s="26">
        <f t="shared" si="95"/>
        <v>0</v>
      </c>
      <c r="F196" s="26">
        <f t="shared" si="95"/>
        <v>0</v>
      </c>
      <c r="G196" s="26">
        <f t="shared" si="95"/>
        <v>0</v>
      </c>
      <c r="H196" s="26">
        <f t="shared" si="95"/>
        <v>0</v>
      </c>
      <c r="I196" s="26">
        <f t="shared" si="95"/>
        <v>0</v>
      </c>
      <c r="J196" s="26">
        <f t="shared" si="95"/>
        <v>0</v>
      </c>
      <c r="K196" s="26">
        <f t="shared" si="95"/>
        <v>0</v>
      </c>
      <c r="L196" s="26">
        <f t="shared" si="95"/>
        <v>0</v>
      </c>
      <c r="M196" s="26">
        <f t="shared" ref="M196" si="96">M125-M160</f>
        <v>11723.272396</v>
      </c>
    </row>
    <row r="197" spans="2:13" x14ac:dyDescent="0.2">
      <c r="B197" s="50" t="s">
        <v>17</v>
      </c>
      <c r="D197" s="26">
        <f t="shared" ref="D197:L197" si="97">D126-D161</f>
        <v>0</v>
      </c>
      <c r="E197" s="26">
        <f t="shared" si="97"/>
        <v>0</v>
      </c>
      <c r="F197" s="26">
        <f t="shared" si="97"/>
        <v>0</v>
      </c>
      <c r="G197" s="26">
        <f t="shared" si="97"/>
        <v>0</v>
      </c>
      <c r="H197" s="26">
        <f t="shared" si="97"/>
        <v>0</v>
      </c>
      <c r="I197" s="26">
        <f t="shared" si="97"/>
        <v>0</v>
      </c>
      <c r="J197" s="26">
        <f t="shared" si="97"/>
        <v>0</v>
      </c>
      <c r="K197" s="26">
        <f t="shared" si="97"/>
        <v>0</v>
      </c>
      <c r="L197" s="26">
        <f t="shared" si="97"/>
        <v>0</v>
      </c>
      <c r="M197" s="26">
        <f t="shared" ref="M197" si="98">M126-M161</f>
        <v>6419.6028829999996</v>
      </c>
    </row>
    <row r="198" spans="2:13" x14ac:dyDescent="0.2">
      <c r="B198" s="50" t="s">
        <v>18</v>
      </c>
      <c r="D198" s="26">
        <f t="shared" ref="D198:L198" si="99">D127-D162</f>
        <v>0</v>
      </c>
      <c r="E198" s="26">
        <f t="shared" si="99"/>
        <v>0</v>
      </c>
      <c r="F198" s="26">
        <f t="shared" si="99"/>
        <v>0</v>
      </c>
      <c r="G198" s="26">
        <f t="shared" si="99"/>
        <v>0</v>
      </c>
      <c r="H198" s="26">
        <f t="shared" si="99"/>
        <v>0</v>
      </c>
      <c r="I198" s="26">
        <f t="shared" si="99"/>
        <v>0</v>
      </c>
      <c r="J198" s="26">
        <f t="shared" si="99"/>
        <v>0</v>
      </c>
      <c r="K198" s="26">
        <f t="shared" si="99"/>
        <v>0</v>
      </c>
      <c r="L198" s="26">
        <f t="shared" si="99"/>
        <v>0</v>
      </c>
      <c r="M198" s="26">
        <f t="shared" ref="M198" si="100">M127-M162</f>
        <v>4197.8872670000001</v>
      </c>
    </row>
    <row r="199" spans="2:13" x14ac:dyDescent="0.2">
      <c r="B199" s="50" t="s">
        <v>19</v>
      </c>
      <c r="D199" s="26">
        <f t="shared" ref="D199:L199" si="101">D128-D163</f>
        <v>0</v>
      </c>
      <c r="E199" s="26">
        <f t="shared" si="101"/>
        <v>0</v>
      </c>
      <c r="F199" s="26">
        <f t="shared" si="101"/>
        <v>0</v>
      </c>
      <c r="G199" s="26">
        <f t="shared" si="101"/>
        <v>0</v>
      </c>
      <c r="H199" s="26">
        <f t="shared" si="101"/>
        <v>0</v>
      </c>
      <c r="I199" s="26">
        <f t="shared" si="101"/>
        <v>0</v>
      </c>
      <c r="J199" s="26">
        <f t="shared" si="101"/>
        <v>0</v>
      </c>
      <c r="K199" s="26">
        <f t="shared" si="101"/>
        <v>0</v>
      </c>
      <c r="L199" s="26">
        <f t="shared" si="101"/>
        <v>0</v>
      </c>
      <c r="M199" s="26">
        <f t="shared" ref="M199" si="102">M128-M163</f>
        <v>20464.516746000001</v>
      </c>
    </row>
    <row r="200" spans="2:13" x14ac:dyDescent="0.2">
      <c r="B200" s="50" t="s">
        <v>20</v>
      </c>
      <c r="D200" s="26">
        <f t="shared" ref="D200:L200" si="103">D129-D164</f>
        <v>0</v>
      </c>
      <c r="E200" s="26">
        <f t="shared" si="103"/>
        <v>0</v>
      </c>
      <c r="F200" s="26">
        <f t="shared" si="103"/>
        <v>0</v>
      </c>
      <c r="G200" s="26">
        <f t="shared" si="103"/>
        <v>0</v>
      </c>
      <c r="H200" s="26">
        <f t="shared" si="103"/>
        <v>0</v>
      </c>
      <c r="I200" s="26">
        <f t="shared" si="103"/>
        <v>0</v>
      </c>
      <c r="J200" s="26">
        <f t="shared" si="103"/>
        <v>0</v>
      </c>
      <c r="K200" s="26">
        <f t="shared" si="103"/>
        <v>0</v>
      </c>
      <c r="L200" s="26">
        <f t="shared" si="103"/>
        <v>0</v>
      </c>
      <c r="M200" s="26">
        <f t="shared" ref="M200" si="104">M129-M164</f>
        <v>12263.989285</v>
      </c>
    </row>
    <row r="201" spans="2:13" x14ac:dyDescent="0.2">
      <c r="B201" s="50" t="s">
        <v>21</v>
      </c>
      <c r="D201" s="26">
        <f t="shared" ref="D201:L201" si="105">D130-D165</f>
        <v>0</v>
      </c>
      <c r="E201" s="26">
        <f t="shared" si="105"/>
        <v>0</v>
      </c>
      <c r="F201" s="26">
        <f t="shared" si="105"/>
        <v>0</v>
      </c>
      <c r="G201" s="26">
        <f t="shared" si="105"/>
        <v>0</v>
      </c>
      <c r="H201" s="26">
        <f t="shared" si="105"/>
        <v>0</v>
      </c>
      <c r="I201" s="26">
        <f t="shared" si="105"/>
        <v>0</v>
      </c>
      <c r="J201" s="26">
        <f t="shared" si="105"/>
        <v>0</v>
      </c>
      <c r="K201" s="26">
        <f t="shared" si="105"/>
        <v>0</v>
      </c>
      <c r="L201" s="26">
        <f t="shared" si="105"/>
        <v>0</v>
      </c>
      <c r="M201" s="26">
        <f t="shared" ref="M201" si="106">M130-M165</f>
        <v>6323.2273379999997</v>
      </c>
    </row>
    <row r="202" spans="2:13" x14ac:dyDescent="0.2">
      <c r="B202" s="50" t="s">
        <v>22</v>
      </c>
      <c r="D202" s="26">
        <f t="shared" ref="D202:L202" si="107">D131-D166</f>
        <v>0</v>
      </c>
      <c r="E202" s="26">
        <f t="shared" si="107"/>
        <v>0</v>
      </c>
      <c r="F202" s="26">
        <f t="shared" si="107"/>
        <v>0</v>
      </c>
      <c r="G202" s="26">
        <f t="shared" si="107"/>
        <v>0</v>
      </c>
      <c r="H202" s="26">
        <f t="shared" si="107"/>
        <v>0</v>
      </c>
      <c r="I202" s="26">
        <f t="shared" si="107"/>
        <v>0</v>
      </c>
      <c r="J202" s="26">
        <f t="shared" si="107"/>
        <v>0</v>
      </c>
      <c r="K202" s="26">
        <f t="shared" si="107"/>
        <v>0</v>
      </c>
      <c r="L202" s="26">
        <f t="shared" si="107"/>
        <v>0</v>
      </c>
      <c r="M202" s="26">
        <f t="shared" ref="M202" si="108">M131-M166</f>
        <v>9041.4694959999997</v>
      </c>
    </row>
    <row r="203" spans="2:13" x14ac:dyDescent="0.2">
      <c r="B203" s="50" t="s">
        <v>23</v>
      </c>
      <c r="D203" s="26">
        <f t="shared" ref="D203:L203" si="109">D132-D167</f>
        <v>0</v>
      </c>
      <c r="E203" s="26">
        <f t="shared" si="109"/>
        <v>0</v>
      </c>
      <c r="F203" s="26">
        <f t="shared" si="109"/>
        <v>0</v>
      </c>
      <c r="G203" s="26">
        <f t="shared" si="109"/>
        <v>0</v>
      </c>
      <c r="H203" s="26">
        <f t="shared" si="109"/>
        <v>0</v>
      </c>
      <c r="I203" s="26">
        <f t="shared" si="109"/>
        <v>0</v>
      </c>
      <c r="J203" s="26">
        <f t="shared" si="109"/>
        <v>0</v>
      </c>
      <c r="K203" s="26">
        <f t="shared" si="109"/>
        <v>0</v>
      </c>
      <c r="L203" s="26">
        <f t="shared" si="109"/>
        <v>0</v>
      </c>
      <c r="M203" s="26">
        <f t="shared" ref="M203" si="110">M132-M167</f>
        <v>7551.2465249999996</v>
      </c>
    </row>
    <row r="204" spans="2:13" x14ac:dyDescent="0.2">
      <c r="B204" s="50" t="s">
        <v>24</v>
      </c>
      <c r="D204" s="26">
        <f t="shared" ref="D204:L204" si="111">D133-D168</f>
        <v>0</v>
      </c>
      <c r="E204" s="26">
        <f t="shared" si="111"/>
        <v>0</v>
      </c>
      <c r="F204" s="26">
        <f t="shared" si="111"/>
        <v>0</v>
      </c>
      <c r="G204" s="26">
        <f t="shared" si="111"/>
        <v>0</v>
      </c>
      <c r="H204" s="26">
        <f t="shared" si="111"/>
        <v>0</v>
      </c>
      <c r="I204" s="26">
        <f t="shared" si="111"/>
        <v>0</v>
      </c>
      <c r="J204" s="26">
        <f t="shared" si="111"/>
        <v>0</v>
      </c>
      <c r="K204" s="26">
        <f t="shared" si="111"/>
        <v>0</v>
      </c>
      <c r="L204" s="26">
        <f t="shared" si="111"/>
        <v>0</v>
      </c>
      <c r="M204" s="26">
        <f t="shared" ref="M204" si="112">M133-M168</f>
        <v>9398.6341030000003</v>
      </c>
    </row>
    <row r="205" spans="2:13" x14ac:dyDescent="0.2">
      <c r="B205" s="50" t="s">
        <v>25</v>
      </c>
      <c r="D205" s="26">
        <f t="shared" ref="D205:L205" si="113">D134-D169</f>
        <v>0</v>
      </c>
      <c r="E205" s="26">
        <f t="shared" si="113"/>
        <v>0</v>
      </c>
      <c r="F205" s="26">
        <f t="shared" si="113"/>
        <v>0</v>
      </c>
      <c r="G205" s="26">
        <f t="shared" si="113"/>
        <v>0</v>
      </c>
      <c r="H205" s="26">
        <f t="shared" si="113"/>
        <v>0</v>
      </c>
      <c r="I205" s="26">
        <f t="shared" si="113"/>
        <v>0</v>
      </c>
      <c r="J205" s="26">
        <f t="shared" si="113"/>
        <v>0</v>
      </c>
      <c r="K205" s="26">
        <f t="shared" si="113"/>
        <v>0</v>
      </c>
      <c r="L205" s="26">
        <f t="shared" si="113"/>
        <v>0</v>
      </c>
      <c r="M205" s="26">
        <f t="shared" ref="M205" si="114">M134-M169</f>
        <v>9244.8498889999992</v>
      </c>
    </row>
    <row r="206" spans="2:13" x14ac:dyDescent="0.2">
      <c r="B206" s="50" t="s">
        <v>26</v>
      </c>
      <c r="D206" s="26">
        <f t="shared" ref="D206:L206" si="115">D135-D170</f>
        <v>0</v>
      </c>
      <c r="E206" s="26">
        <f t="shared" si="115"/>
        <v>0</v>
      </c>
      <c r="F206" s="26">
        <f t="shared" si="115"/>
        <v>0</v>
      </c>
      <c r="G206" s="26">
        <f t="shared" si="115"/>
        <v>0</v>
      </c>
      <c r="H206" s="26">
        <f t="shared" si="115"/>
        <v>0</v>
      </c>
      <c r="I206" s="26">
        <f t="shared" si="115"/>
        <v>0</v>
      </c>
      <c r="J206" s="26">
        <f t="shared" si="115"/>
        <v>0</v>
      </c>
      <c r="K206" s="26">
        <f t="shared" si="115"/>
        <v>0</v>
      </c>
      <c r="L206" s="26">
        <f t="shared" si="115"/>
        <v>0</v>
      </c>
      <c r="M206" s="26">
        <f t="shared" ref="M206" si="116">M135-M170</f>
        <v>11127.883919</v>
      </c>
    </row>
    <row r="207" spans="2:13" x14ac:dyDescent="0.2">
      <c r="B207" s="50" t="s">
        <v>27</v>
      </c>
      <c r="D207" s="26">
        <f t="shared" ref="D207:L207" si="117">D136-D171</f>
        <v>0</v>
      </c>
      <c r="E207" s="26">
        <f t="shared" si="117"/>
        <v>0</v>
      </c>
      <c r="F207" s="26">
        <f t="shared" si="117"/>
        <v>0</v>
      </c>
      <c r="G207" s="26">
        <f t="shared" si="117"/>
        <v>0</v>
      </c>
      <c r="H207" s="26">
        <f t="shared" si="117"/>
        <v>0</v>
      </c>
      <c r="I207" s="26">
        <f t="shared" si="117"/>
        <v>0</v>
      </c>
      <c r="J207" s="26">
        <f t="shared" si="117"/>
        <v>0</v>
      </c>
      <c r="K207" s="26">
        <f t="shared" si="117"/>
        <v>0</v>
      </c>
      <c r="L207" s="26">
        <f t="shared" si="117"/>
        <v>0</v>
      </c>
      <c r="M207" s="26">
        <f t="shared" ref="M207" si="118">M136-M171</f>
        <v>8749.9025579999998</v>
      </c>
    </row>
    <row r="208" spans="2:13" x14ac:dyDescent="0.2">
      <c r="B208" s="50" t="s">
        <v>28</v>
      </c>
      <c r="D208" s="26">
        <f t="shared" ref="D208:L208" si="119">D137-D172</f>
        <v>0</v>
      </c>
      <c r="E208" s="26">
        <f t="shared" si="119"/>
        <v>0</v>
      </c>
      <c r="F208" s="26">
        <f t="shared" si="119"/>
        <v>0</v>
      </c>
      <c r="G208" s="26">
        <f t="shared" si="119"/>
        <v>0</v>
      </c>
      <c r="H208" s="26">
        <f t="shared" si="119"/>
        <v>0</v>
      </c>
      <c r="I208" s="26">
        <f t="shared" si="119"/>
        <v>0</v>
      </c>
      <c r="J208" s="26">
        <f t="shared" si="119"/>
        <v>0</v>
      </c>
      <c r="K208" s="26">
        <f t="shared" si="119"/>
        <v>0</v>
      </c>
      <c r="L208" s="26">
        <f t="shared" si="119"/>
        <v>0</v>
      </c>
      <c r="M208" s="26">
        <f t="shared" ref="M208" si="120">M137-M172</f>
        <v>11903.978037999999</v>
      </c>
    </row>
    <row r="209" spans="2:13" x14ac:dyDescent="0.2">
      <c r="B209" s="50" t="s">
        <v>29</v>
      </c>
      <c r="D209" s="26">
        <f t="shared" ref="D209:L209" si="121">D138-D173</f>
        <v>0</v>
      </c>
      <c r="E209" s="26">
        <f t="shared" si="121"/>
        <v>0</v>
      </c>
      <c r="F209" s="26">
        <f t="shared" si="121"/>
        <v>0</v>
      </c>
      <c r="G209" s="26">
        <f t="shared" si="121"/>
        <v>0</v>
      </c>
      <c r="H209" s="26">
        <f t="shared" si="121"/>
        <v>0</v>
      </c>
      <c r="I209" s="26">
        <f t="shared" si="121"/>
        <v>0</v>
      </c>
      <c r="J209" s="26">
        <f t="shared" si="121"/>
        <v>0</v>
      </c>
      <c r="K209" s="26">
        <f t="shared" si="121"/>
        <v>0</v>
      </c>
      <c r="L209" s="26">
        <f t="shared" si="121"/>
        <v>0</v>
      </c>
      <c r="M209" s="26">
        <f t="shared" ref="M209" si="122">M138-M173</f>
        <v>3189.668302</v>
      </c>
    </row>
    <row r="210" spans="2:13" x14ac:dyDescent="0.2">
      <c r="B210" s="50" t="s">
        <v>30</v>
      </c>
      <c r="D210" s="26">
        <f t="shared" ref="D210:L210" si="123">D139-D174</f>
        <v>0</v>
      </c>
      <c r="E210" s="26">
        <f t="shared" si="123"/>
        <v>0</v>
      </c>
      <c r="F210" s="26">
        <f t="shared" si="123"/>
        <v>0</v>
      </c>
      <c r="G210" s="26">
        <f t="shared" si="123"/>
        <v>0</v>
      </c>
      <c r="H210" s="26">
        <f t="shared" si="123"/>
        <v>0</v>
      </c>
      <c r="I210" s="26">
        <f t="shared" si="123"/>
        <v>0</v>
      </c>
      <c r="J210" s="26">
        <f t="shared" si="123"/>
        <v>0</v>
      </c>
      <c r="K210" s="26">
        <f t="shared" si="123"/>
        <v>0</v>
      </c>
      <c r="L210" s="26">
        <f t="shared" si="123"/>
        <v>0</v>
      </c>
      <c r="M210" s="26">
        <f t="shared" ref="M210" si="124">M139-M174</f>
        <v>23614.497837999999</v>
      </c>
    </row>
    <row r="211" spans="2:13" x14ac:dyDescent="0.2">
      <c r="B211" s="50" t="s">
        <v>31</v>
      </c>
      <c r="D211" s="26">
        <f t="shared" ref="D211:L211" si="125">D140-D175</f>
        <v>0</v>
      </c>
      <c r="E211" s="26">
        <f t="shared" si="125"/>
        <v>0</v>
      </c>
      <c r="F211" s="26">
        <f t="shared" si="125"/>
        <v>0</v>
      </c>
      <c r="G211" s="26">
        <f t="shared" si="125"/>
        <v>0</v>
      </c>
      <c r="H211" s="26">
        <f t="shared" si="125"/>
        <v>0</v>
      </c>
      <c r="I211" s="26">
        <f t="shared" si="125"/>
        <v>0</v>
      </c>
      <c r="J211" s="26">
        <f t="shared" si="125"/>
        <v>0</v>
      </c>
      <c r="K211" s="26">
        <f t="shared" si="125"/>
        <v>0</v>
      </c>
      <c r="L211" s="26">
        <f t="shared" si="125"/>
        <v>0</v>
      </c>
      <c r="M211" s="26">
        <f t="shared" ref="M211" si="126">M140-M175</f>
        <v>6832.3223379999999</v>
      </c>
    </row>
    <row r="212" spans="2:13" x14ac:dyDescent="0.2">
      <c r="B212" s="50" t="s">
        <v>32</v>
      </c>
      <c r="D212" s="26">
        <f t="shared" ref="D212:L212" si="127">D141-D176</f>
        <v>0</v>
      </c>
      <c r="E212" s="26">
        <f t="shared" si="127"/>
        <v>0</v>
      </c>
      <c r="F212" s="26">
        <f t="shared" si="127"/>
        <v>0</v>
      </c>
      <c r="G212" s="26">
        <f t="shared" si="127"/>
        <v>0</v>
      </c>
      <c r="H212" s="26">
        <f t="shared" si="127"/>
        <v>0</v>
      </c>
      <c r="I212" s="26">
        <f t="shared" si="127"/>
        <v>0</v>
      </c>
      <c r="J212" s="26">
        <f t="shared" si="127"/>
        <v>0</v>
      </c>
      <c r="K212" s="26">
        <f t="shared" si="127"/>
        <v>0</v>
      </c>
      <c r="L212" s="26">
        <f t="shared" si="127"/>
        <v>0</v>
      </c>
      <c r="M212" s="26">
        <f t="shared" ref="M212" si="128">M141-M176</f>
        <v>1761.7601110000001</v>
      </c>
    </row>
  </sheetData>
  <mergeCells count="3">
    <mergeCell ref="A2:C2"/>
    <mergeCell ref="A39:C39"/>
    <mergeCell ref="A180:C18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M4_664</vt:lpstr>
      <vt:lpstr>ESTADOS</vt:lpstr>
      <vt:lpstr>MUNICIPIOS</vt:lpstr>
      <vt:lpstr>M4_664!Área_de_impresión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carlos_lopezz</dc:creator>
  <cp:lastModifiedBy>UCG</cp:lastModifiedBy>
  <cp:lastPrinted>2016-08-17T22:28:14Z</cp:lastPrinted>
  <dcterms:created xsi:type="dcterms:W3CDTF">2006-10-13T18:42:35Z</dcterms:created>
  <dcterms:modified xsi:type="dcterms:W3CDTF">2016-08-17T22:28:29Z</dcterms:modified>
</cp:coreProperties>
</file>