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SSHCP\EXCEL\"/>
    </mc:Choice>
  </mc:AlternateContent>
  <bookViews>
    <workbookView xWindow="0" yWindow="0" windowWidth="23040" windowHeight="8790" tabRatio="599"/>
  </bookViews>
  <sheets>
    <sheet name="M04_488B" sheetId="18844" r:id="rId1"/>
  </sheets>
  <definedNames>
    <definedName name="_Fill" hidden="1">#REF!</definedName>
    <definedName name="A_impresión_IM">#REF!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D33" i="18844" l="1"/>
  <c r="C33" i="18844" s="1"/>
  <c r="J33" i="18844" l="1"/>
  <c r="B33" i="18844" s="1"/>
  <c r="D10" i="18844" l="1"/>
  <c r="C10" i="18844" s="1"/>
  <c r="J10" i="18844"/>
  <c r="D11" i="18844"/>
  <c r="C11" i="18844" s="1"/>
  <c r="J11" i="18844"/>
  <c r="D13" i="18844"/>
  <c r="C13" i="18844" s="1"/>
  <c r="J13" i="18844"/>
  <c r="D14" i="18844"/>
  <c r="C14" i="18844" s="1"/>
  <c r="J14" i="18844"/>
  <c r="D15" i="18844"/>
  <c r="C15" i="18844" s="1"/>
  <c r="J15" i="18844"/>
  <c r="D16" i="18844"/>
  <c r="C16" i="18844" s="1"/>
  <c r="J16" i="18844"/>
  <c r="D17" i="18844"/>
  <c r="C17" i="18844" s="1"/>
  <c r="J17" i="18844"/>
  <c r="D19" i="18844"/>
  <c r="C19" i="18844" s="1"/>
  <c r="J19" i="18844"/>
  <c r="D20" i="18844"/>
  <c r="C20" i="18844" s="1"/>
  <c r="J20" i="18844"/>
  <c r="D21" i="18844"/>
  <c r="C21" i="18844" s="1"/>
  <c r="J21" i="18844"/>
  <c r="D22" i="18844"/>
  <c r="C22" i="18844" s="1"/>
  <c r="J22" i="18844"/>
  <c r="D23" i="18844"/>
  <c r="C23" i="18844" s="1"/>
  <c r="J23" i="18844"/>
  <c r="D25" i="18844"/>
  <c r="C25" i="18844" s="1"/>
  <c r="J25" i="18844"/>
  <c r="D26" i="18844"/>
  <c r="C26" i="18844" s="1"/>
  <c r="J26" i="18844"/>
  <c r="D27" i="18844"/>
  <c r="C27" i="18844" s="1"/>
  <c r="J27" i="18844"/>
  <c r="D28" i="18844"/>
  <c r="C28" i="18844" s="1"/>
  <c r="J28" i="18844"/>
  <c r="D29" i="18844"/>
  <c r="C29" i="18844" s="1"/>
  <c r="J29" i="18844"/>
  <c r="D31" i="18844"/>
  <c r="C31" i="18844" s="1"/>
  <c r="J31" i="18844"/>
  <c r="D32" i="18844"/>
  <c r="C32" i="18844" s="1"/>
  <c r="J32" i="18844"/>
  <c r="B23" i="18844" l="1"/>
  <c r="B32" i="18844"/>
  <c r="B29" i="18844"/>
  <c r="B27" i="18844"/>
  <c r="B25" i="18844"/>
  <c r="B22" i="18844"/>
  <c r="B20" i="18844"/>
  <c r="B17" i="18844"/>
  <c r="B15" i="18844"/>
  <c r="B13" i="18844"/>
  <c r="B10" i="18844"/>
  <c r="B28" i="18844"/>
  <c r="B21" i="18844"/>
  <c r="B19" i="18844"/>
  <c r="B14" i="18844"/>
  <c r="B11" i="18844"/>
  <c r="B31" i="18844"/>
  <c r="B26" i="18844"/>
  <c r="B16" i="18844"/>
</calcChain>
</file>

<file path=xl/sharedStrings.xml><?xml version="1.0" encoding="utf-8"?>
<sst xmlns="http://schemas.openxmlformats.org/spreadsheetml/2006/main" count="25" uniqueCount="23">
  <si>
    <t>2000</t>
  </si>
  <si>
    <t>Año</t>
  </si>
  <si>
    <t>Vivienda</t>
  </si>
  <si>
    <t>Fuente: Comisión Nacional del Sistema de Ahorro para el Retiro.</t>
  </si>
  <si>
    <t>Ahorro para el Retiro</t>
  </si>
  <si>
    <t>Recursos registrados en las AFORES</t>
  </si>
  <si>
    <t>INFONAVIT</t>
  </si>
  <si>
    <t>FOVISSSTE</t>
  </si>
  <si>
    <t>(Saldos en millones de pesos)</t>
  </si>
  <si>
    <t>RCV IMSS</t>
  </si>
  <si>
    <t>Retiro ISSSTE</t>
  </si>
  <si>
    <t>Capital de las AFORES</t>
  </si>
  <si>
    <t>Recursos administrados por las AFORES</t>
  </si>
  <si>
    <t>Total</t>
  </si>
  <si>
    <t>Recursos de los trabajadores</t>
  </si>
  <si>
    <t>Fondos de previsión social</t>
  </si>
  <si>
    <t>Ahorro voluntario</t>
  </si>
  <si>
    <t>Bono de pensión                     del                            ISSSTE</t>
  </si>
  <si>
    <t>1/ El Sistema de Ahorro para el Retiro se implementó a partir de 1998. La suma de los parciales puede no coincidir con los totales debido al redondeo de las cifras.</t>
  </si>
  <si>
    <r>
      <t xml:space="preserve">    2017</t>
    </r>
    <r>
      <rPr>
        <vertAlign val="superscript"/>
        <sz val="5"/>
        <rFont val="Soberana Sans Light"/>
        <family val="3"/>
      </rPr>
      <t xml:space="preserve"> 2/</t>
    </r>
  </si>
  <si>
    <t>Recursos depositados en Banco de México</t>
  </si>
  <si>
    <t>2/ Cifras a junio 2017</t>
  </si>
  <si>
    <r>
      <t>Recursos del Sistema de Pensiones</t>
    </r>
    <r>
      <rPr>
        <b/>
        <vertAlign val="superscript"/>
        <sz val="5"/>
        <rFont val="Soberana Sans Light"/>
        <family val="3"/>
      </rPr>
      <t xml:space="preserve"> 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</si>
</sst>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#,##0.0;\-#,##0.0"/>
    <numFmt numFmtId="166" formatCode="#,##0.0"/>
    <numFmt numFmtId="167" formatCode="###\ ###\ ##0.0________;\-\ ###\ ###\ ##0.0________"/>
    <numFmt numFmtId="168" formatCode="#,##0.0____\);\-#,##0.0____"/>
    <numFmt numFmtId="169" formatCode="#,##0.0____;\-#,##0.0____"/>
    <numFmt numFmtId="170" formatCode="_-* #,##0.0_-;\-* #,##0.0_-;_-* &quot;-&quot;??_-;_-@_-"/>
    <numFmt numFmtId="171" formatCode="###\ ###\ ##0.0;\-\ ###\ ###\ ##0.0"/>
  </numFmts>
  <fonts count="18"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Helv"/>
    </font>
    <font>
      <sz val="10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"/>
      <color rgb="FFFF0000"/>
      <name val="Soberana Sans Light"/>
      <family val="3"/>
    </font>
    <font>
      <b/>
      <sz val="5.5"/>
      <name val="Soberana Sans Light"/>
      <family val="3"/>
    </font>
    <font>
      <b/>
      <vertAlign val="superscript"/>
      <sz val="5"/>
      <name val="Soberana Sans Light"/>
      <family val="3"/>
    </font>
    <font>
      <vertAlign val="superscript"/>
      <sz val="5"/>
      <name val="Soberana Sans Light"/>
      <family val="3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164" fontId="0" fillId="0" borderId="0" xfId="0"/>
    <xf numFmtId="0" fontId="1" fillId="0" borderId="0" xfId="3"/>
    <xf numFmtId="0" fontId="1" fillId="0" borderId="0" xfId="3" applyAlignment="1">
      <alignment horizontal="center"/>
    </xf>
    <xf numFmtId="0" fontId="1" fillId="0" borderId="0" xfId="3" applyBorder="1"/>
    <xf numFmtId="168" fontId="2" fillId="0" borderId="0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0" fontId="2" fillId="0" borderId="0" xfId="3" applyFont="1" applyBorder="1"/>
    <xf numFmtId="0" fontId="3" fillId="0" borderId="0" xfId="3" applyFont="1" applyBorder="1"/>
    <xf numFmtId="0" fontId="2" fillId="0" borderId="0" xfId="3" applyFont="1"/>
    <xf numFmtId="0" fontId="3" fillId="0" borderId="0" xfId="3" applyFont="1"/>
    <xf numFmtId="170" fontId="4" fillId="0" borderId="0" xfId="1" applyNumberFormat="1" applyFont="1"/>
    <xf numFmtId="164" fontId="1" fillId="0" borderId="0" xfId="3" applyNumberFormat="1"/>
    <xf numFmtId="43" fontId="4" fillId="0" borderId="0" xfId="1" applyFont="1"/>
    <xf numFmtId="0" fontId="5" fillId="0" borderId="0" xfId="3" applyFont="1"/>
    <xf numFmtId="166" fontId="6" fillId="0" borderId="0" xfId="3" applyNumberFormat="1" applyFont="1" applyProtection="1">
      <protection locked="0"/>
    </xf>
    <xf numFmtId="167" fontId="6" fillId="0" borderId="0" xfId="3" applyNumberFormat="1" applyFont="1" applyFill="1" applyBorder="1" applyAlignment="1"/>
    <xf numFmtId="0" fontId="7" fillId="0" borderId="0" xfId="3" applyFont="1" applyAlignment="1">
      <alignment horizontal="left"/>
    </xf>
    <xf numFmtId="0" fontId="5" fillId="0" borderId="0" xfId="3" quotePrefix="1" applyFont="1" applyAlignment="1">
      <alignment horizontal="left"/>
    </xf>
    <xf numFmtId="164" fontId="9" fillId="0" borderId="0" xfId="0" quotePrefix="1" applyFont="1" applyAlignment="1">
      <alignment horizontal="left"/>
    </xf>
    <xf numFmtId="0" fontId="10" fillId="0" borderId="0" xfId="3" applyFont="1" applyBorder="1"/>
    <xf numFmtId="169" fontId="10" fillId="0" borderId="0" xfId="0" applyNumberFormat="1" applyFont="1" applyBorder="1" applyAlignment="1" applyProtection="1">
      <alignment horizontal="right"/>
    </xf>
    <xf numFmtId="0" fontId="10" fillId="0" borderId="0" xfId="3" applyFont="1"/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quotePrefix="1" applyNumberFormat="1" applyFont="1" applyFill="1" applyBorder="1" applyAlignment="1" applyProtection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/>
    </xf>
    <xf numFmtId="171" fontId="12" fillId="0" borderId="2" xfId="0" applyNumberFormat="1" applyFont="1" applyBorder="1" applyAlignment="1">
      <alignment horizontal="right" vertical="center" wrapText="1"/>
    </xf>
    <xf numFmtId="171" fontId="12" fillId="0" borderId="2" xfId="0" applyNumberFormat="1" applyFont="1" applyBorder="1" applyAlignment="1">
      <alignment horizontal="right"/>
    </xf>
    <xf numFmtId="171" fontId="11" fillId="0" borderId="2" xfId="0" applyNumberFormat="1" applyFont="1" applyBorder="1" applyAlignment="1">
      <alignment horizontal="right"/>
    </xf>
    <xf numFmtId="171" fontId="11" fillId="0" borderId="2" xfId="0" applyNumberFormat="1" applyFont="1" applyBorder="1" applyAlignment="1">
      <alignment horizontal="right" vertical="center" wrapText="1"/>
    </xf>
    <xf numFmtId="171" fontId="12" fillId="0" borderId="2" xfId="0" applyNumberFormat="1" applyFont="1" applyFill="1" applyBorder="1" applyAlignment="1" applyProtection="1">
      <alignment horizontal="right" vertical="center"/>
    </xf>
    <xf numFmtId="171" fontId="11" fillId="0" borderId="2" xfId="0" applyNumberFormat="1" applyFont="1" applyFill="1" applyBorder="1" applyAlignment="1" applyProtection="1">
      <alignment horizontal="right" vertical="center"/>
    </xf>
    <xf numFmtId="171" fontId="11" fillId="0" borderId="2" xfId="3" applyNumberFormat="1" applyFont="1" applyBorder="1" applyAlignment="1">
      <alignment horizontal="right"/>
    </xf>
    <xf numFmtId="171" fontId="13" fillId="0" borderId="2" xfId="0" applyNumberFormat="1" applyFont="1" applyFill="1" applyBorder="1" applyAlignment="1" applyProtection="1">
      <alignment horizontal="right" vertical="center"/>
    </xf>
    <xf numFmtId="171" fontId="12" fillId="0" borderId="3" xfId="0" applyNumberFormat="1" applyFont="1" applyBorder="1" applyAlignment="1" applyProtection="1">
      <alignment horizontal="right" vertical="center"/>
    </xf>
    <xf numFmtId="171" fontId="11" fillId="0" borderId="3" xfId="0" applyNumberFormat="1" applyFont="1" applyBorder="1" applyAlignment="1" applyProtection="1">
      <alignment horizontal="right" vertical="center"/>
    </xf>
    <xf numFmtId="171" fontId="11" fillId="0" borderId="3" xfId="0" applyNumberFormat="1" applyFont="1" applyBorder="1" applyAlignment="1" applyProtection="1">
      <alignment horizontal="right"/>
    </xf>
    <xf numFmtId="171" fontId="11" fillId="0" borderId="3" xfId="3" applyNumberFormat="1" applyFont="1" applyBorder="1" applyAlignment="1">
      <alignment horizontal="right"/>
    </xf>
    <xf numFmtId="164" fontId="8" fillId="0" borderId="0" xfId="0" applyFont="1" applyFill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10" fillId="2" borderId="2" xfId="0" quotePrefix="1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Alignment="1" applyProtection="1">
      <alignment horizontal="left" vertical="top"/>
    </xf>
    <xf numFmtId="0" fontId="10" fillId="2" borderId="1" xfId="2" applyFont="1" applyFill="1" applyBorder="1" applyAlignment="1">
      <alignment horizontal="centerContinuous" vertical="center" wrapText="1"/>
    </xf>
    <xf numFmtId="164" fontId="10" fillId="2" borderId="1" xfId="0" applyFont="1" applyFill="1" applyBorder="1" applyAlignment="1">
      <alignment horizontal="centerContinuous" vertical="center" wrapText="1"/>
    </xf>
    <xf numFmtId="164" fontId="10" fillId="2" borderId="1" xfId="0" applyFont="1" applyFill="1" applyBorder="1" applyAlignment="1">
      <alignment horizontal="centerContinuous" vertical="center"/>
    </xf>
    <xf numFmtId="1" fontId="10" fillId="2" borderId="2" xfId="0" quotePrefix="1" applyNumberFormat="1" applyFont="1" applyFill="1" applyBorder="1" applyAlignment="1" applyProtection="1">
      <alignment horizontal="center" vertical="center"/>
      <protection locked="0"/>
    </xf>
    <xf numFmtId="171" fontId="12" fillId="0" borderId="2" xfId="0" applyNumberFormat="1" applyFont="1" applyFill="1" applyBorder="1" applyAlignment="1" applyProtection="1">
      <alignment horizontal="right" vertical="center"/>
      <protection locked="0"/>
    </xf>
    <xf numFmtId="171" fontId="1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3" applyProtection="1">
      <protection locked="0"/>
    </xf>
    <xf numFmtId="0" fontId="10" fillId="0" borderId="0" xfId="3" applyFont="1" applyProtection="1">
      <protection locked="0"/>
    </xf>
    <xf numFmtId="169" fontId="10" fillId="0" borderId="0" xfId="0" applyNumberFormat="1" applyFont="1" applyBorder="1" applyAlignment="1" applyProtection="1">
      <alignment horizontal="right"/>
      <protection locked="0"/>
    </xf>
    <xf numFmtId="164" fontId="10" fillId="2" borderId="2" xfId="0" applyFont="1" applyFill="1" applyBorder="1" applyAlignment="1">
      <alignment horizontal="center" vertical="center" wrapText="1"/>
    </xf>
    <xf numFmtId="0" fontId="10" fillId="0" borderId="0" xfId="3" applyFont="1" applyFill="1" applyAlignment="1" applyProtection="1">
      <alignment horizontal="left" vertical="top"/>
      <protection locked="0"/>
    </xf>
    <xf numFmtId="0" fontId="10" fillId="0" borderId="0" xfId="3" applyFont="1" applyFill="1" applyBorder="1" applyProtection="1">
      <protection locked="0"/>
    </xf>
    <xf numFmtId="0" fontId="10" fillId="0" borderId="0" xfId="3" applyFont="1" applyBorder="1" applyProtection="1">
      <protection locked="0"/>
    </xf>
    <xf numFmtId="0" fontId="5" fillId="0" borderId="0" xfId="3" applyFont="1" applyProtection="1">
      <protection locked="0"/>
    </xf>
    <xf numFmtId="165" fontId="10" fillId="0" borderId="0" xfId="0" applyNumberFormat="1" applyFont="1" applyAlignment="1" applyProtection="1">
      <alignment horizontal="left" vertical="top" wrapText="1"/>
      <protection locked="0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4" fontId="14" fillId="2" borderId="2" xfId="0" applyFont="1" applyFill="1" applyBorder="1" applyAlignment="1">
      <alignment horizontal="center" vertical="center" wrapText="1"/>
    </xf>
    <xf numFmtId="164" fontId="14" fillId="2" borderId="3" xfId="0" applyFont="1" applyFill="1" applyBorder="1" applyAlignment="1">
      <alignment horizontal="center" vertical="center" wrapText="1"/>
    </xf>
    <xf numFmtId="164" fontId="14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2" xfId="0" applyFont="1" applyFill="1" applyBorder="1" applyAlignment="1"/>
    <xf numFmtId="164" fontId="10" fillId="2" borderId="3" xfId="0" applyFont="1" applyFill="1" applyBorder="1" applyAlignment="1"/>
    <xf numFmtId="164" fontId="14" fillId="2" borderId="2" xfId="0" applyFont="1" applyFill="1" applyBorder="1"/>
    <xf numFmtId="164" fontId="14" fillId="2" borderId="3" xfId="0" applyFont="1" applyFill="1" applyBorder="1"/>
    <xf numFmtId="164" fontId="10" fillId="2" borderId="2" xfId="0" applyFont="1" applyFill="1" applyBorder="1"/>
    <xf numFmtId="164" fontId="10" fillId="2" borderId="3" xfId="0" applyFont="1" applyFill="1" applyBorder="1"/>
  </cellXfs>
  <cellStyles count="4">
    <cellStyle name="Millares" xfId="1" builtinId="3"/>
    <cellStyle name="Normal" xfId="0" builtinId="0"/>
    <cellStyle name="Normal_Ejemplo" xfId="2"/>
    <cellStyle name="Normal_Forma frances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22" name="Texto 10"/>
        <xdr:cNvSpPr txBox="1">
          <a:spLocks noChangeArrowheads="1"/>
        </xdr:cNvSpPr>
      </xdr:nvSpPr>
      <xdr:spPr bwMode="auto">
        <a:xfrm>
          <a:off x="342900" y="1409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2/</a:t>
          </a:r>
        </a:p>
      </xdr:txBody>
    </xdr:sp>
    <xdr:clientData/>
  </xdr:twoCellAnchor>
  <xdr:twoCellAnchor>
    <xdr:from>
      <xdr:col>0</xdr:col>
      <xdr:colOff>390525</xdr:colOff>
      <xdr:row>9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23" name="Texto 11"/>
        <xdr:cNvSpPr txBox="1">
          <a:spLocks noChangeArrowheads="1"/>
        </xdr:cNvSpPr>
      </xdr:nvSpPr>
      <xdr:spPr bwMode="auto">
        <a:xfrm>
          <a:off x="342900" y="1409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2/</a:t>
          </a:r>
        </a:p>
      </xdr:txBody>
    </xdr:sp>
    <xdr:clientData/>
  </xdr:twoCellAnchor>
  <xdr:twoCellAnchor>
    <xdr:from>
      <xdr:col>0</xdr:col>
      <xdr:colOff>962025</xdr:colOff>
      <xdr:row>9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24" name="Texto 4"/>
        <xdr:cNvSpPr txBox="1">
          <a:spLocks noChangeArrowheads="1"/>
        </xdr:cNvSpPr>
      </xdr:nvSpPr>
      <xdr:spPr bwMode="auto">
        <a:xfrm>
          <a:off x="342900" y="1409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3/</a:t>
          </a:r>
        </a:p>
      </xdr:txBody>
    </xdr:sp>
    <xdr:clientData/>
  </xdr:twoCellAnchor>
  <xdr:twoCellAnchor>
    <xdr:from>
      <xdr:col>0</xdr:col>
      <xdr:colOff>271433</xdr:colOff>
      <xdr:row>27</xdr:row>
      <xdr:rowOff>90236</xdr:rowOff>
    </xdr:from>
    <xdr:to>
      <xdr:col>1</xdr:col>
      <xdr:colOff>30079</xdr:colOff>
      <xdr:row>29</xdr:row>
      <xdr:rowOff>14664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271433" y="3081086"/>
          <a:ext cx="101546" cy="11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180" zoomScaleNormal="180" workbookViewId="0">
      <pane ySplit="1" topLeftCell="A11" activePane="bottomLeft" state="frozen"/>
      <selection pane="bottomLeft" activeCell="P40" sqref="P40"/>
    </sheetView>
  </sheetViews>
  <sheetFormatPr baseColWidth="10" defaultRowHeight="12.75"/>
  <cols>
    <col min="1" max="1" width="5.140625" style="2" customWidth="1"/>
    <col min="2" max="5" width="6.5703125" style="1" customWidth="1"/>
    <col min="6" max="6" width="5.7109375" style="1" customWidth="1"/>
    <col min="7" max="7" width="5.5703125" style="1" customWidth="1"/>
    <col min="8" max="8" width="5.42578125" style="1" customWidth="1"/>
    <col min="9" max="9" width="6.28515625" style="1" customWidth="1"/>
    <col min="10" max="10" width="6.5703125" style="1" customWidth="1"/>
    <col min="11" max="11" width="6.28515625" style="1" customWidth="1"/>
    <col min="12" max="12" width="6" style="1" customWidth="1"/>
    <col min="13" max="13" width="6.140625" style="1" customWidth="1"/>
    <col min="14" max="14" width="5.5703125" style="1" customWidth="1"/>
  </cols>
  <sheetData>
    <row r="1" spans="1:15" s="1" customFormat="1" ht="12.75" customHeight="1">
      <c r="A1" s="37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/>
    </row>
    <row r="2" spans="1:15" s="1" customFormat="1" ht="11.1" customHeight="1">
      <c r="A2" s="18" t="s">
        <v>8</v>
      </c>
      <c r="B2" s="3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3"/>
    </row>
    <row r="3" spans="1:15" s="1" customFormat="1" ht="13.5" customHeight="1">
      <c r="A3" s="56" t="s">
        <v>1</v>
      </c>
      <c r="B3" s="59" t="s">
        <v>4</v>
      </c>
      <c r="C3" s="41" t="s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3"/>
    </row>
    <row r="4" spans="1:15" s="1" customFormat="1" ht="13.5" customHeight="1">
      <c r="A4" s="57"/>
      <c r="B4" s="60"/>
      <c r="C4" s="43" t="s">
        <v>12</v>
      </c>
      <c r="D4" s="43"/>
      <c r="E4" s="43"/>
      <c r="F4" s="43"/>
      <c r="G4" s="43"/>
      <c r="H4" s="43"/>
      <c r="I4" s="43"/>
      <c r="J4" s="43" t="s">
        <v>2</v>
      </c>
      <c r="K4" s="43"/>
      <c r="L4" s="43"/>
      <c r="M4" s="56" t="s">
        <v>20</v>
      </c>
      <c r="N4" s="56" t="s">
        <v>17</v>
      </c>
      <c r="O4" s="13"/>
    </row>
    <row r="5" spans="1:15" s="1" customFormat="1" ht="13.5" customHeight="1">
      <c r="A5" s="57"/>
      <c r="B5" s="60"/>
      <c r="C5" s="62" t="s">
        <v>13</v>
      </c>
      <c r="D5" s="43" t="s">
        <v>14</v>
      </c>
      <c r="E5" s="43"/>
      <c r="F5" s="43"/>
      <c r="G5" s="43"/>
      <c r="H5" s="63" t="s">
        <v>15</v>
      </c>
      <c r="I5" s="56" t="s">
        <v>11</v>
      </c>
      <c r="J5" s="62" t="s">
        <v>13</v>
      </c>
      <c r="K5" s="56" t="s">
        <v>6</v>
      </c>
      <c r="L5" s="56" t="s">
        <v>7</v>
      </c>
      <c r="M5" s="57"/>
      <c r="N5" s="57"/>
      <c r="O5" s="13"/>
    </row>
    <row r="6" spans="1:15" s="1" customFormat="1" ht="9.9499999999999993" customHeight="1">
      <c r="A6" s="57"/>
      <c r="B6" s="60"/>
      <c r="C6" s="60"/>
      <c r="D6" s="62" t="s">
        <v>13</v>
      </c>
      <c r="E6" s="56" t="s">
        <v>9</v>
      </c>
      <c r="F6" s="63" t="s">
        <v>10</v>
      </c>
      <c r="G6" s="63" t="s">
        <v>16</v>
      </c>
      <c r="H6" s="64"/>
      <c r="I6" s="57"/>
      <c r="J6" s="60"/>
      <c r="K6" s="57"/>
      <c r="L6" s="57"/>
      <c r="M6" s="57"/>
      <c r="N6" s="57"/>
      <c r="O6" s="13"/>
    </row>
    <row r="7" spans="1:15" s="1" customFormat="1" ht="9.9499999999999993" customHeight="1">
      <c r="A7" s="57"/>
      <c r="B7" s="60"/>
      <c r="C7" s="60"/>
      <c r="D7" s="66"/>
      <c r="E7" s="68"/>
      <c r="F7" s="68"/>
      <c r="G7" s="57"/>
      <c r="H7" s="64"/>
      <c r="I7" s="57"/>
      <c r="J7" s="60"/>
      <c r="K7" s="57"/>
      <c r="L7" s="57"/>
      <c r="M7" s="57"/>
      <c r="N7" s="57"/>
      <c r="O7" s="13"/>
    </row>
    <row r="8" spans="1:15" s="1" customFormat="1" ht="22.5" customHeight="1">
      <c r="A8" s="58"/>
      <c r="B8" s="61"/>
      <c r="C8" s="61"/>
      <c r="D8" s="67"/>
      <c r="E8" s="69"/>
      <c r="F8" s="69"/>
      <c r="G8" s="58"/>
      <c r="H8" s="65"/>
      <c r="I8" s="58"/>
      <c r="J8" s="61"/>
      <c r="K8" s="58"/>
      <c r="L8" s="58"/>
      <c r="M8" s="58"/>
      <c r="N8" s="58"/>
      <c r="O8" s="13"/>
    </row>
    <row r="9" spans="1:15" s="1" customFormat="1" ht="2.25" customHeight="1">
      <c r="A9" s="50"/>
      <c r="B9" s="25"/>
      <c r="C9" s="25"/>
      <c r="D9" s="26"/>
      <c r="E9" s="27"/>
      <c r="F9" s="27"/>
      <c r="G9" s="28"/>
      <c r="H9" s="27"/>
      <c r="I9" s="28"/>
      <c r="J9" s="25"/>
      <c r="K9" s="28"/>
      <c r="L9" s="28"/>
      <c r="M9" s="28"/>
      <c r="N9" s="28"/>
      <c r="O9" s="14"/>
    </row>
    <row r="10" spans="1:15" s="1" customFormat="1" ht="7.5" customHeight="1">
      <c r="A10" s="22">
        <v>1998</v>
      </c>
      <c r="B10" s="29">
        <f>SUM(C10+J10+M10+N10)</f>
        <v>108112.34592635999</v>
      </c>
      <c r="C10" s="29">
        <f>(D10+H10+I10)</f>
        <v>56693.381593229999</v>
      </c>
      <c r="D10" s="29">
        <f>SUM(E10:G10)</f>
        <v>54517.192493269999</v>
      </c>
      <c r="E10" s="30">
        <v>54470.521985250001</v>
      </c>
      <c r="F10" s="30"/>
      <c r="G10" s="30">
        <v>46.67050802</v>
      </c>
      <c r="H10" s="30"/>
      <c r="I10" s="30">
        <v>2176.18909996</v>
      </c>
      <c r="J10" s="29">
        <f>SUM(K10:L10)</f>
        <v>51418.964333130003</v>
      </c>
      <c r="K10" s="30">
        <v>51418.964333130003</v>
      </c>
      <c r="L10" s="30"/>
      <c r="M10" s="30"/>
      <c r="N10" s="30"/>
      <c r="O10" s="14"/>
    </row>
    <row r="11" spans="1:15" s="1" customFormat="1" ht="5.0999999999999996" customHeight="1">
      <c r="A11" s="22">
        <v>1999</v>
      </c>
      <c r="B11" s="29">
        <f>SUM(C11+J11+M11+N11)</f>
        <v>189505.55967233001</v>
      </c>
      <c r="C11" s="29">
        <f>(D11+H11+I11)</f>
        <v>108465.90414860001</v>
      </c>
      <c r="D11" s="29">
        <f>SUM(E11:G11)</f>
        <v>104526.08108874</v>
      </c>
      <c r="E11" s="30">
        <v>104194.79825866</v>
      </c>
      <c r="F11" s="30"/>
      <c r="G11" s="30">
        <v>331.28283008</v>
      </c>
      <c r="H11" s="30"/>
      <c r="I11" s="30">
        <v>3939.8230598599998</v>
      </c>
      <c r="J11" s="29">
        <f>SUM(K11:L11)</f>
        <v>81039.655523730005</v>
      </c>
      <c r="K11" s="30">
        <v>81039.655523730005</v>
      </c>
      <c r="L11" s="30"/>
      <c r="M11" s="30"/>
      <c r="N11" s="30"/>
      <c r="O11" s="14"/>
    </row>
    <row r="12" spans="1:15" s="1" customFormat="1" ht="5.25" customHeight="1">
      <c r="A12" s="22"/>
      <c r="B12" s="29"/>
      <c r="C12" s="29"/>
      <c r="D12" s="29"/>
      <c r="E12" s="30"/>
      <c r="F12" s="30"/>
      <c r="G12" s="30"/>
      <c r="H12" s="30"/>
      <c r="I12" s="30"/>
      <c r="J12" s="29"/>
      <c r="K12" s="30"/>
      <c r="L12" s="30"/>
      <c r="M12" s="30"/>
      <c r="N12" s="30"/>
      <c r="O12" s="14"/>
    </row>
    <row r="13" spans="1:15" s="1" customFormat="1" ht="8.1" customHeight="1">
      <c r="A13" s="23" t="s">
        <v>0</v>
      </c>
      <c r="B13" s="29">
        <f t="shared" ref="B13:B17" si="0">SUM(C13+J13+M13+N13)</f>
        <v>273913.06946665002</v>
      </c>
      <c r="C13" s="29">
        <f t="shared" ref="C13:C17" si="1">(D13+H13+I13)</f>
        <v>163619.06451734999</v>
      </c>
      <c r="D13" s="29">
        <f t="shared" ref="D13:D17" si="2">SUM(E13:G13)</f>
        <v>159652.15511152</v>
      </c>
      <c r="E13" s="30">
        <v>158806.16245693999</v>
      </c>
      <c r="F13" s="30"/>
      <c r="G13" s="30">
        <v>845.99265458000002</v>
      </c>
      <c r="H13" s="30"/>
      <c r="I13" s="30">
        <v>3966.9094058300002</v>
      </c>
      <c r="J13" s="29">
        <f t="shared" ref="J13:J17" si="3">SUM(K13:L13)</f>
        <v>110294.0049493</v>
      </c>
      <c r="K13" s="30">
        <v>110294.0049493</v>
      </c>
      <c r="L13" s="30"/>
      <c r="M13" s="30"/>
      <c r="N13" s="30"/>
      <c r="O13" s="14"/>
    </row>
    <row r="14" spans="1:15" s="1" customFormat="1" ht="8.1" customHeight="1">
      <c r="A14" s="23">
        <v>2001</v>
      </c>
      <c r="B14" s="29">
        <f t="shared" si="0"/>
        <v>395972.15786524001</v>
      </c>
      <c r="C14" s="29">
        <f t="shared" si="1"/>
        <v>247823.99946195001</v>
      </c>
      <c r="D14" s="29">
        <f t="shared" si="2"/>
        <v>243756.07199018</v>
      </c>
      <c r="E14" s="30">
        <v>242242.22707905</v>
      </c>
      <c r="F14" s="30"/>
      <c r="G14" s="30">
        <v>1513.8449111299999</v>
      </c>
      <c r="H14" s="30"/>
      <c r="I14" s="30">
        <v>4067.92747177</v>
      </c>
      <c r="J14" s="29">
        <f t="shared" si="3"/>
        <v>148148.15840329</v>
      </c>
      <c r="K14" s="30">
        <v>148148.15840329</v>
      </c>
      <c r="L14" s="30"/>
      <c r="M14" s="30"/>
      <c r="N14" s="30"/>
      <c r="O14" s="14"/>
    </row>
    <row r="15" spans="1:15" s="1" customFormat="1" ht="8.1" customHeight="1">
      <c r="A15" s="23">
        <v>2002</v>
      </c>
      <c r="B15" s="29">
        <f t="shared" si="0"/>
        <v>501342.73848130996</v>
      </c>
      <c r="C15" s="29">
        <f t="shared" si="1"/>
        <v>322534.53141035</v>
      </c>
      <c r="D15" s="29">
        <f t="shared" si="2"/>
        <v>317222.96822406002</v>
      </c>
      <c r="E15" s="30">
        <v>315322.42399752</v>
      </c>
      <c r="F15" s="30"/>
      <c r="G15" s="30">
        <v>1900.54422654</v>
      </c>
      <c r="H15" s="30"/>
      <c r="I15" s="30">
        <v>5311.56318629</v>
      </c>
      <c r="J15" s="29">
        <f t="shared" si="3"/>
        <v>178808.20707095999</v>
      </c>
      <c r="K15" s="30">
        <v>178808.20707095999</v>
      </c>
      <c r="L15" s="30"/>
      <c r="M15" s="30"/>
      <c r="N15" s="30"/>
      <c r="O15" s="14"/>
    </row>
    <row r="16" spans="1:15" s="1" customFormat="1" ht="6.75" customHeight="1">
      <c r="A16" s="23">
        <v>2003</v>
      </c>
      <c r="B16" s="29">
        <f t="shared" si="0"/>
        <v>612124.15243907995</v>
      </c>
      <c r="C16" s="29">
        <f t="shared" si="1"/>
        <v>402052.52004187996</v>
      </c>
      <c r="D16" s="29">
        <f t="shared" si="2"/>
        <v>395103.05830839998</v>
      </c>
      <c r="E16" s="30">
        <v>392881.80406339001</v>
      </c>
      <c r="F16" s="30"/>
      <c r="G16" s="30">
        <v>2221.25424501</v>
      </c>
      <c r="H16" s="30"/>
      <c r="I16" s="30">
        <v>6949.4617334799996</v>
      </c>
      <c r="J16" s="29">
        <f t="shared" si="3"/>
        <v>210071.63239720001</v>
      </c>
      <c r="K16" s="30">
        <v>210071.63239720001</v>
      </c>
      <c r="L16" s="30"/>
      <c r="M16" s="30"/>
      <c r="N16" s="30"/>
      <c r="O16" s="14"/>
    </row>
    <row r="17" spans="1:15" s="1" customFormat="1" ht="6" customHeight="1">
      <c r="A17" s="23">
        <v>2004</v>
      </c>
      <c r="B17" s="29">
        <f t="shared" si="0"/>
        <v>724886.16344121005</v>
      </c>
      <c r="C17" s="29">
        <f t="shared" si="1"/>
        <v>478549.21435475</v>
      </c>
      <c r="D17" s="29">
        <f t="shared" si="2"/>
        <v>471176.84101804002</v>
      </c>
      <c r="E17" s="30">
        <v>469145.84342047002</v>
      </c>
      <c r="F17" s="30"/>
      <c r="G17" s="30">
        <v>2030.9975975699999</v>
      </c>
      <c r="H17" s="30"/>
      <c r="I17" s="30">
        <v>7372.3733367100003</v>
      </c>
      <c r="J17" s="29">
        <f t="shared" si="3"/>
        <v>246336.94908645999</v>
      </c>
      <c r="K17" s="30">
        <v>246336.94908645999</v>
      </c>
      <c r="L17" s="30"/>
      <c r="M17" s="30"/>
      <c r="N17" s="30"/>
      <c r="O17" s="14"/>
    </row>
    <row r="18" spans="1:15" s="1" customFormat="1" ht="3.75" customHeight="1">
      <c r="A18" s="22"/>
      <c r="B18" s="29"/>
      <c r="C18" s="29"/>
      <c r="D18" s="29"/>
      <c r="E18" s="30"/>
      <c r="F18" s="30"/>
      <c r="G18" s="31"/>
      <c r="H18" s="30"/>
      <c r="I18" s="31"/>
      <c r="J18" s="29"/>
      <c r="K18" s="30"/>
      <c r="L18" s="30"/>
      <c r="M18" s="30"/>
      <c r="N18" s="30"/>
      <c r="O18" s="14"/>
    </row>
    <row r="19" spans="1:15" s="1" customFormat="1" ht="8.1" customHeight="1">
      <c r="A19" s="23">
        <v>2005</v>
      </c>
      <c r="B19" s="29">
        <f t="shared" ref="B19:B22" si="4">SUM(C19+J19+M19+N19)</f>
        <v>872135.67403535009</v>
      </c>
      <c r="C19" s="29">
        <f t="shared" ref="C19:C23" si="5">(D19+H19+I19)</f>
        <v>587506.41733037005</v>
      </c>
      <c r="D19" s="29">
        <f t="shared" ref="D19:D23" si="6">SUM(E19:G19)</f>
        <v>579019.75919636001</v>
      </c>
      <c r="E19" s="30">
        <v>577008.68609918002</v>
      </c>
      <c r="F19" s="30">
        <v>29.624463370000001</v>
      </c>
      <c r="G19" s="30">
        <v>1981.44863381</v>
      </c>
      <c r="H19" s="30"/>
      <c r="I19" s="30">
        <v>8486.6581340100001</v>
      </c>
      <c r="J19" s="29">
        <f t="shared" ref="J19:J23" si="7">SUM(K19:L19)</f>
        <v>284629.25670497998</v>
      </c>
      <c r="K19" s="30">
        <v>284599.12077971001</v>
      </c>
      <c r="L19" s="30">
        <v>30.135925270000001</v>
      </c>
      <c r="M19" s="30"/>
      <c r="N19" s="30"/>
      <c r="O19" s="14"/>
    </row>
    <row r="20" spans="1:15" s="1" customFormat="1" ht="8.1" customHeight="1">
      <c r="A20" s="23">
        <v>2006</v>
      </c>
      <c r="B20" s="29">
        <f t="shared" si="4"/>
        <v>1050850.71207385</v>
      </c>
      <c r="C20" s="29">
        <f t="shared" si="5"/>
        <v>724265.65758589003</v>
      </c>
      <c r="D20" s="29">
        <f t="shared" si="6"/>
        <v>714593.28894211003</v>
      </c>
      <c r="E20" s="30">
        <v>712211.75668858003</v>
      </c>
      <c r="F20" s="30">
        <v>44.776744280000003</v>
      </c>
      <c r="G20" s="30">
        <v>2336.7555092500002</v>
      </c>
      <c r="H20" s="30"/>
      <c r="I20" s="30">
        <v>9672.3686437800006</v>
      </c>
      <c r="J20" s="29">
        <f t="shared" si="7"/>
        <v>326585.05448796001</v>
      </c>
      <c r="K20" s="30">
        <v>326537.62323749001</v>
      </c>
      <c r="L20" s="30">
        <v>47.431250470000002</v>
      </c>
      <c r="M20" s="30"/>
      <c r="N20" s="30"/>
      <c r="O20" s="14"/>
    </row>
    <row r="21" spans="1:15" s="1" customFormat="1" ht="8.1" customHeight="1">
      <c r="A21" s="23">
        <v>2007</v>
      </c>
      <c r="B21" s="29">
        <f t="shared" si="4"/>
        <v>1206812.35005931</v>
      </c>
      <c r="C21" s="29">
        <f t="shared" si="5"/>
        <v>831437.55443521007</v>
      </c>
      <c r="D21" s="29">
        <f t="shared" si="6"/>
        <v>822175.32935558003</v>
      </c>
      <c r="E21" s="30">
        <v>816443.33404817001</v>
      </c>
      <c r="F21" s="30">
        <v>3080.8775367500002</v>
      </c>
      <c r="G21" s="30">
        <v>2651.1177706600001</v>
      </c>
      <c r="H21" s="30"/>
      <c r="I21" s="30">
        <v>9262.2250796299995</v>
      </c>
      <c r="J21" s="29">
        <f t="shared" si="7"/>
        <v>375374.79562410002</v>
      </c>
      <c r="K21" s="30">
        <v>370662.16194005002</v>
      </c>
      <c r="L21" s="30">
        <v>4712.6336840499998</v>
      </c>
      <c r="M21" s="30"/>
      <c r="N21" s="30"/>
      <c r="O21" s="14"/>
    </row>
    <row r="22" spans="1:15" s="1" customFormat="1" ht="8.1" customHeight="1">
      <c r="A22" s="23">
        <v>2008</v>
      </c>
      <c r="B22" s="29">
        <f t="shared" si="4"/>
        <v>1595855.1734833901</v>
      </c>
      <c r="C22" s="29">
        <f t="shared" si="5"/>
        <v>937442.21864222013</v>
      </c>
      <c r="D22" s="29">
        <f t="shared" si="6"/>
        <v>927713.52977802011</v>
      </c>
      <c r="E22" s="30">
        <v>874769.02638307004</v>
      </c>
      <c r="F22" s="30">
        <v>50548.239189940003</v>
      </c>
      <c r="G22" s="30">
        <v>2396.2642050099998</v>
      </c>
      <c r="H22" s="30">
        <v>482.20414223</v>
      </c>
      <c r="I22" s="30">
        <v>9246.4847219700005</v>
      </c>
      <c r="J22" s="29">
        <f t="shared" si="7"/>
        <v>501567.64719608001</v>
      </c>
      <c r="K22" s="30">
        <v>413999.26547832001</v>
      </c>
      <c r="L22" s="30">
        <v>87568.381717759999</v>
      </c>
      <c r="M22" s="30"/>
      <c r="N22" s="30">
        <v>156845.30764509001</v>
      </c>
      <c r="O22" s="14"/>
    </row>
    <row r="23" spans="1:15" s="1" customFormat="1" ht="6.75" customHeight="1">
      <c r="A23" s="23">
        <v>2009</v>
      </c>
      <c r="B23" s="29">
        <f>SUM(C23+J23+M23+N23)</f>
        <v>1864883.1915610202</v>
      </c>
      <c r="C23" s="29">
        <f t="shared" si="5"/>
        <v>1151184.7578604601</v>
      </c>
      <c r="D23" s="29">
        <f t="shared" si="6"/>
        <v>1132054.6474405599</v>
      </c>
      <c r="E23" s="30">
        <v>1059975.1788100901</v>
      </c>
      <c r="F23" s="30">
        <v>69515.844171019999</v>
      </c>
      <c r="G23" s="30">
        <v>2563.6244594499999</v>
      </c>
      <c r="H23" s="30">
        <v>7969.7836505400001</v>
      </c>
      <c r="I23" s="30">
        <v>11160.326769359999</v>
      </c>
      <c r="J23" s="29">
        <f t="shared" si="7"/>
        <v>557953.34222048009</v>
      </c>
      <c r="K23" s="30">
        <v>461254.93223024003</v>
      </c>
      <c r="L23" s="30">
        <v>96698.409990240005</v>
      </c>
      <c r="M23" s="30"/>
      <c r="N23" s="30">
        <v>155745.09148008001</v>
      </c>
      <c r="O23" s="14"/>
    </row>
    <row r="24" spans="1:15" s="1" customFormat="1" ht="3.75" customHeight="1">
      <c r="A24" s="23"/>
      <c r="B24" s="32"/>
      <c r="C24" s="29"/>
      <c r="D24" s="29"/>
      <c r="E24" s="30"/>
      <c r="F24" s="30"/>
      <c r="G24" s="30"/>
      <c r="H24" s="30"/>
      <c r="I24" s="30"/>
      <c r="J24" s="29"/>
      <c r="K24" s="30"/>
      <c r="L24" s="30"/>
      <c r="M24" s="30"/>
      <c r="N24" s="30"/>
      <c r="O24" s="14"/>
    </row>
    <row r="25" spans="1:15" s="1" customFormat="1" ht="8.1" customHeight="1">
      <c r="A25" s="23">
        <v>2010</v>
      </c>
      <c r="B25" s="29">
        <f t="shared" ref="B25:B28" si="8">SUM(C25+J25+M25+N25)</f>
        <v>2148605.8707998837</v>
      </c>
      <c r="C25" s="29">
        <f t="shared" ref="C25:C31" si="9">(D25+H25+I25)</f>
        <v>1384896.9814280735</v>
      </c>
      <c r="D25" s="29">
        <f t="shared" ref="D25:D33" si="10">SUM(E25:G25)</f>
        <v>1361689.9166919503</v>
      </c>
      <c r="E25" s="30">
        <v>1265317.4143922699</v>
      </c>
      <c r="F25" s="30">
        <v>92008.159742737902</v>
      </c>
      <c r="G25" s="30">
        <v>4364.3425569425299</v>
      </c>
      <c r="H25" s="30">
        <v>9295.1782372836497</v>
      </c>
      <c r="I25" s="30">
        <v>13911.8864988395</v>
      </c>
      <c r="J25" s="29">
        <f t="shared" ref="J25:J28" si="11">SUM(K25:L25)</f>
        <v>609008.02996187995</v>
      </c>
      <c r="K25" s="30">
        <v>506886.68650062999</v>
      </c>
      <c r="L25" s="30">
        <v>102121.34346125</v>
      </c>
      <c r="M25" s="30"/>
      <c r="N25" s="30">
        <v>154700.85940993001</v>
      </c>
      <c r="O25" s="14"/>
    </row>
    <row r="26" spans="1:15" s="1" customFormat="1" ht="8.1" customHeight="1">
      <c r="A26" s="23">
        <v>2011</v>
      </c>
      <c r="B26" s="29">
        <f t="shared" si="8"/>
        <v>2388489.0963845365</v>
      </c>
      <c r="C26" s="29">
        <f t="shared" si="9"/>
        <v>1566241.0018964563</v>
      </c>
      <c r="D26" s="29">
        <f t="shared" si="10"/>
        <v>1532181.120549039</v>
      </c>
      <c r="E26" s="30">
        <v>1411680.0896197299</v>
      </c>
      <c r="F26" s="30">
        <v>112846.183612097</v>
      </c>
      <c r="G26" s="30">
        <v>7654.8473172120002</v>
      </c>
      <c r="H26" s="30">
        <v>17617.019774330802</v>
      </c>
      <c r="I26" s="30">
        <v>16442.8615730866</v>
      </c>
      <c r="J26" s="29">
        <f t="shared" si="11"/>
        <v>670558.72696211003</v>
      </c>
      <c r="K26" s="30">
        <v>560661.59121708001</v>
      </c>
      <c r="L26" s="30">
        <v>109897.13574503</v>
      </c>
      <c r="M26" s="30"/>
      <c r="N26" s="30">
        <v>151689.36752597001</v>
      </c>
      <c r="O26" s="14"/>
    </row>
    <row r="27" spans="1:15" s="1" customFormat="1" ht="8.1" customHeight="1">
      <c r="A27" s="23">
        <v>2012</v>
      </c>
      <c r="B27" s="29">
        <f t="shared" si="8"/>
        <v>2797142.837999132</v>
      </c>
      <c r="C27" s="29">
        <f t="shared" si="9"/>
        <v>1913721.9825709318</v>
      </c>
      <c r="D27" s="29">
        <f t="shared" si="10"/>
        <v>1870085.6293581664</v>
      </c>
      <c r="E27" s="30">
        <v>1703187.62714062</v>
      </c>
      <c r="F27" s="30">
        <v>153845.951435697</v>
      </c>
      <c r="G27" s="30">
        <v>13052.050781849201</v>
      </c>
      <c r="H27" s="30">
        <v>23047.731811751699</v>
      </c>
      <c r="I27" s="30">
        <v>20588.621401013901</v>
      </c>
      <c r="J27" s="29">
        <f t="shared" si="11"/>
        <v>717839.46116324002</v>
      </c>
      <c r="K27" s="30">
        <v>606114.49239030003</v>
      </c>
      <c r="L27" s="30">
        <v>111724.96877294</v>
      </c>
      <c r="M27" s="30">
        <v>16826.696671090001</v>
      </c>
      <c r="N27" s="30">
        <v>148754.69759386999</v>
      </c>
      <c r="O27" s="14"/>
    </row>
    <row r="28" spans="1:15" s="1" customFormat="1" ht="8.1" customHeight="1">
      <c r="A28" s="23">
        <v>2013</v>
      </c>
      <c r="B28" s="29">
        <f t="shared" si="8"/>
        <v>3011034.5348423361</v>
      </c>
      <c r="C28" s="29">
        <f t="shared" si="9"/>
        <v>2059702.3813078462</v>
      </c>
      <c r="D28" s="29">
        <f t="shared" si="10"/>
        <v>2015745.6753820844</v>
      </c>
      <c r="E28" s="30">
        <v>1826207.37654096</v>
      </c>
      <c r="F28" s="30">
        <v>171298.77557491101</v>
      </c>
      <c r="G28" s="30">
        <v>18239.5232662134</v>
      </c>
      <c r="H28" s="30">
        <v>26152.768713331901</v>
      </c>
      <c r="I28" s="30">
        <v>17803.937212429599</v>
      </c>
      <c r="J28" s="29">
        <f t="shared" si="11"/>
        <v>779597.76157542004</v>
      </c>
      <c r="K28" s="30">
        <v>660426.27131888003</v>
      </c>
      <c r="L28" s="30">
        <v>119171.49025654</v>
      </c>
      <c r="M28" s="30">
        <v>27018.069252789999</v>
      </c>
      <c r="N28" s="30">
        <v>144716.32270628001</v>
      </c>
      <c r="O28" s="14"/>
    </row>
    <row r="29" spans="1:15" s="1" customFormat="1" ht="6.75" customHeight="1">
      <c r="A29" s="39">
        <v>2014</v>
      </c>
      <c r="B29" s="29">
        <f>SUM(C29+J29+M29+N29)</f>
        <v>3396000.6004835386</v>
      </c>
      <c r="C29" s="29">
        <f t="shared" si="9"/>
        <v>2384955.5807866189</v>
      </c>
      <c r="D29" s="29">
        <f t="shared" si="10"/>
        <v>2335390.59582983</v>
      </c>
      <c r="E29" s="30">
        <v>2107768.4119737102</v>
      </c>
      <c r="F29" s="30">
        <v>201637.088622885</v>
      </c>
      <c r="G29" s="30">
        <v>25985.095233234901</v>
      </c>
      <c r="H29" s="30">
        <v>30991.035077403601</v>
      </c>
      <c r="I29" s="30">
        <v>18573.949879384902</v>
      </c>
      <c r="J29" s="29">
        <f>SUM(K29:L29)</f>
        <v>847807.03680617001</v>
      </c>
      <c r="K29" s="30">
        <v>719575.45565294998</v>
      </c>
      <c r="L29" s="30">
        <v>128231.58115322</v>
      </c>
      <c r="M29" s="30">
        <v>22445.63588156</v>
      </c>
      <c r="N29" s="30">
        <v>140792.34700919001</v>
      </c>
      <c r="O29" s="14"/>
    </row>
    <row r="30" spans="1:15" s="1" customFormat="1" ht="2.25" customHeight="1">
      <c r="A30" s="23"/>
      <c r="B30" s="29"/>
      <c r="C30" s="29"/>
      <c r="D30" s="29"/>
      <c r="E30" s="30"/>
      <c r="F30" s="30"/>
      <c r="G30" s="30"/>
      <c r="H30" s="30"/>
      <c r="I30" s="30"/>
      <c r="J30" s="29"/>
      <c r="K30" s="30"/>
      <c r="L30" s="30"/>
      <c r="M30" s="30"/>
      <c r="N30" s="30"/>
      <c r="O30" s="14"/>
    </row>
    <row r="31" spans="1:15" s="47" customFormat="1" ht="8.1" customHeight="1">
      <c r="A31" s="23">
        <v>2015</v>
      </c>
      <c r="B31" s="29">
        <f>SUM(C31+J31+M31+N31)</f>
        <v>3644785.9720697808</v>
      </c>
      <c r="C31" s="29">
        <f t="shared" si="9"/>
        <v>2550895.4650843614</v>
      </c>
      <c r="D31" s="29">
        <f t="shared" si="10"/>
        <v>2490360.403027154</v>
      </c>
      <c r="E31" s="30">
        <v>2235059.0459990301</v>
      </c>
      <c r="F31" s="30">
        <v>221075.931851384</v>
      </c>
      <c r="G31" s="30">
        <v>34225.425176739998</v>
      </c>
      <c r="H31" s="30">
        <v>34983.343344911198</v>
      </c>
      <c r="I31" s="30">
        <v>25551.718712296399</v>
      </c>
      <c r="J31" s="29">
        <f>SUM(K31:L31)</f>
        <v>930021.56749913993</v>
      </c>
      <c r="K31" s="30">
        <v>793274.29397314996</v>
      </c>
      <c r="L31" s="30">
        <v>136747.27352598999</v>
      </c>
      <c r="M31" s="30">
        <v>25305.195122990001</v>
      </c>
      <c r="N31" s="30">
        <v>138563.74436329</v>
      </c>
      <c r="O31" s="14"/>
    </row>
    <row r="32" spans="1:15" s="47" customFormat="1" ht="9" customHeight="1">
      <c r="A32" s="44">
        <v>2016</v>
      </c>
      <c r="B32" s="45">
        <f>SUM(C32+J32+M32+N32)</f>
        <v>3942194.1742994995</v>
      </c>
      <c r="C32" s="45">
        <f>(D32+H32+I32)</f>
        <v>2766765.5911988798</v>
      </c>
      <c r="D32" s="45">
        <f t="shared" si="10"/>
        <v>2699995.7917909105</v>
      </c>
      <c r="E32" s="46">
        <v>2413701.1175687602</v>
      </c>
      <c r="F32" s="46">
        <v>242631.35021858101</v>
      </c>
      <c r="G32" s="46">
        <v>43663.324003569302</v>
      </c>
      <c r="H32" s="46">
        <v>39661.814696775698</v>
      </c>
      <c r="I32" s="46">
        <v>27107.9847111936</v>
      </c>
      <c r="J32" s="45">
        <f>SUM(K32:L32)</f>
        <v>1016541.9415464399</v>
      </c>
      <c r="K32" s="46">
        <v>875277.06734586996</v>
      </c>
      <c r="L32" s="46">
        <v>141264.87420056999</v>
      </c>
      <c r="M32" s="46">
        <v>31913.800137549999</v>
      </c>
      <c r="N32" s="46">
        <v>126972.84141663001</v>
      </c>
      <c r="O32" s="14"/>
    </row>
    <row r="33" spans="1:15" s="1" customFormat="1" ht="6.75" customHeight="1">
      <c r="A33" s="44" t="s">
        <v>19</v>
      </c>
      <c r="B33" s="45">
        <f>SUM(C33+J33+M33+N33)</f>
        <v>4219237.6185285384</v>
      </c>
      <c r="C33" s="45">
        <f>(D33+H33+I33)</f>
        <v>2982098.868719928</v>
      </c>
      <c r="D33" s="45">
        <f t="shared" si="10"/>
        <v>2908888.5039887358</v>
      </c>
      <c r="E33" s="46">
        <v>2599196.87349902</v>
      </c>
      <c r="F33" s="46">
        <v>259561.78846507901</v>
      </c>
      <c r="G33" s="46">
        <v>50129.842024637102</v>
      </c>
      <c r="H33" s="46">
        <v>44176.432683661304</v>
      </c>
      <c r="I33" s="46">
        <v>29033.932047531202</v>
      </c>
      <c r="J33" s="45">
        <f>SUM(K33+L33)</f>
        <v>1074153.9798025801</v>
      </c>
      <c r="K33" s="46">
        <v>930071.21266190999</v>
      </c>
      <c r="L33" s="46">
        <v>144082.76714067001</v>
      </c>
      <c r="M33" s="46">
        <v>32118.02955535</v>
      </c>
      <c r="N33" s="46">
        <v>130866.74045067999</v>
      </c>
      <c r="O33" s="13"/>
    </row>
    <row r="34" spans="1:15" s="1" customFormat="1" ht="3" customHeight="1">
      <c r="A34" s="24"/>
      <c r="B34" s="33"/>
      <c r="C34" s="33"/>
      <c r="D34" s="34"/>
      <c r="E34" s="34"/>
      <c r="F34" s="34"/>
      <c r="G34" s="35"/>
      <c r="H34" s="35"/>
      <c r="I34" s="35"/>
      <c r="J34" s="35"/>
      <c r="K34" s="35"/>
      <c r="L34" s="36"/>
      <c r="M34" s="36"/>
      <c r="N34" s="36"/>
      <c r="O34" s="13"/>
    </row>
    <row r="35" spans="1:15" s="47" customFormat="1" ht="8.25" customHeight="1">
      <c r="A35" s="40" t="s">
        <v>18</v>
      </c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1"/>
      <c r="M35" s="21"/>
      <c r="N35" s="21"/>
      <c r="O35" s="54"/>
    </row>
    <row r="36" spans="1:15" s="1" customFormat="1" ht="8.25" customHeight="1">
      <c r="A36" s="51" t="s">
        <v>21</v>
      </c>
      <c r="B36" s="52"/>
      <c r="C36" s="52"/>
      <c r="D36" s="53"/>
      <c r="E36" s="53"/>
      <c r="F36" s="53"/>
      <c r="G36" s="49"/>
      <c r="H36" s="49"/>
      <c r="I36" s="49"/>
      <c r="J36" s="49"/>
      <c r="K36" s="49"/>
      <c r="L36" s="48"/>
      <c r="M36" s="48"/>
      <c r="N36" s="48"/>
      <c r="O36" s="15"/>
    </row>
    <row r="37" spans="1:15" s="1" customFormat="1" ht="7.5" customHeight="1">
      <c r="A37" s="40" t="s">
        <v>3</v>
      </c>
      <c r="B37" s="21"/>
      <c r="C37" s="21"/>
      <c r="D37" s="21"/>
      <c r="E37" s="21"/>
      <c r="F37" s="21"/>
      <c r="G37" s="20"/>
      <c r="H37" s="20"/>
      <c r="I37" s="20"/>
      <c r="J37" s="20"/>
      <c r="K37" s="20"/>
      <c r="L37" s="21"/>
      <c r="M37" s="21"/>
      <c r="N37" s="21"/>
      <c r="O37" s="14"/>
    </row>
    <row r="38" spans="1: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5">
      <c r="B39" s="8"/>
      <c r="C39" s="8"/>
      <c r="E39" s="8"/>
      <c r="F39" s="8"/>
      <c r="G39" s="4"/>
      <c r="H39" s="4"/>
      <c r="I39" s="5"/>
      <c r="J39" s="4"/>
      <c r="K39" s="4"/>
    </row>
    <row r="40" spans="1:15">
      <c r="B40" s="8"/>
      <c r="C40" s="8"/>
      <c r="E40" s="8"/>
      <c r="F40" s="8"/>
      <c r="G40" s="4"/>
      <c r="H40" s="4"/>
      <c r="I40" s="5"/>
      <c r="J40" s="4"/>
      <c r="K40" s="4"/>
    </row>
    <row r="41" spans="1:15">
      <c r="B41" s="8"/>
      <c r="C41" s="8"/>
      <c r="E41" s="8"/>
      <c r="F41" s="8"/>
      <c r="G41" s="4"/>
      <c r="H41" s="4"/>
      <c r="I41" s="5"/>
      <c r="J41" s="4"/>
      <c r="K41" s="4"/>
    </row>
    <row r="42" spans="1:15">
      <c r="B42" s="8"/>
      <c r="C42" s="8"/>
      <c r="E42" s="8"/>
      <c r="F42" s="8"/>
      <c r="G42" s="4"/>
      <c r="H42" s="4"/>
      <c r="I42" s="5"/>
      <c r="J42" s="4"/>
      <c r="K42" s="4"/>
    </row>
    <row r="43" spans="1:15">
      <c r="B43" s="8"/>
      <c r="C43" s="8"/>
      <c r="E43" s="8"/>
      <c r="F43" s="8"/>
      <c r="G43" s="4"/>
      <c r="H43" s="4"/>
      <c r="I43" s="5"/>
      <c r="J43" s="4"/>
      <c r="K43" s="4"/>
    </row>
    <row r="44" spans="1:15">
      <c r="B44" s="8"/>
      <c r="C44" s="8"/>
      <c r="E44" s="8"/>
      <c r="F44" s="8"/>
      <c r="G44" s="4"/>
      <c r="H44" s="4"/>
      <c r="I44" s="5"/>
      <c r="J44" s="4"/>
      <c r="K44" s="4"/>
    </row>
    <row r="45" spans="1:15">
      <c r="B45" s="8"/>
      <c r="C45" s="8"/>
      <c r="E45" s="8"/>
      <c r="F45" s="8"/>
      <c r="G45" s="4"/>
      <c r="H45" s="4"/>
      <c r="I45" s="5"/>
      <c r="J45" s="4"/>
      <c r="K45" s="4"/>
    </row>
    <row r="46" spans="1:15">
      <c r="A46" s="1"/>
      <c r="B46"/>
      <c r="C46"/>
      <c r="E46"/>
      <c r="F46" s="8"/>
      <c r="G46" s="4"/>
      <c r="H46" s="4"/>
      <c r="I46" s="5"/>
      <c r="J46" s="5"/>
      <c r="K46" s="4"/>
    </row>
    <row r="47" spans="1:15">
      <c r="B47"/>
      <c r="C47" s="12"/>
      <c r="D47" s="10"/>
      <c r="E47" s="10"/>
      <c r="F47" s="11"/>
      <c r="G47" s="6"/>
      <c r="H47" s="6"/>
      <c r="I47" s="7"/>
      <c r="J47" s="7"/>
      <c r="K47" s="7"/>
      <c r="L47" s="3"/>
      <c r="M47" s="3"/>
      <c r="N47" s="3"/>
    </row>
    <row r="48" spans="1:15">
      <c r="B48"/>
      <c r="C48" s="12"/>
      <c r="D48" s="10"/>
      <c r="E48" s="10"/>
      <c r="F48" s="11"/>
      <c r="G48" s="8"/>
      <c r="H48" s="8"/>
      <c r="I48" s="9"/>
      <c r="J48" s="9"/>
      <c r="K48" s="9"/>
    </row>
    <row r="49" spans="2:6">
      <c r="B49"/>
      <c r="F49"/>
    </row>
    <row r="50" spans="2:6">
      <c r="B50"/>
      <c r="C50" s="12"/>
      <c r="D50" s="12"/>
      <c r="E50" s="12"/>
      <c r="F50"/>
    </row>
    <row r="51" spans="2:6">
      <c r="B51"/>
      <c r="C51" s="12"/>
      <c r="D51" s="12"/>
      <c r="E51" s="12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</sheetData>
  <mergeCells count="15">
    <mergeCell ref="A38:N38"/>
    <mergeCell ref="A3:A8"/>
    <mergeCell ref="B3:B8"/>
    <mergeCell ref="M4:M8"/>
    <mergeCell ref="N4:N8"/>
    <mergeCell ref="C5:C8"/>
    <mergeCell ref="H5:H8"/>
    <mergeCell ref="I5:I8"/>
    <mergeCell ref="J5:J8"/>
    <mergeCell ref="K5:K8"/>
    <mergeCell ref="L5:L8"/>
    <mergeCell ref="D6:D8"/>
    <mergeCell ref="E6:E8"/>
    <mergeCell ref="F6:F8"/>
    <mergeCell ref="G6:G8"/>
  </mergeCells>
  <pageMargins left="0.98425196850393704" right="0.98425196850393704" top="1.5748031496062993" bottom="0.78740157480314965" header="0.31496062992125984" footer="0.31496062992125984"/>
  <pageSetup orientation="portrait" r:id="rId1"/>
  <ignoredErrors>
    <ignoredError sqref="B32 C32 B34 B33:C33 J33" unlockedFormula="1"/>
    <ignoredError sqref="D22:D31 J27:J31" formulaRange="1"/>
    <ignoredError sqref="D32:D33 J32" formulaRange="1" unlockedFormula="1"/>
    <ignoredError sqref="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M04_488B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D.G.C.G.</dc:creator>
  <cp:lastModifiedBy>maria_guerrero</cp:lastModifiedBy>
  <cp:lastPrinted>2017-08-16T12:49:45Z</cp:lastPrinted>
  <dcterms:created xsi:type="dcterms:W3CDTF">1998-08-31T17:12:42Z</dcterms:created>
  <dcterms:modified xsi:type="dcterms:W3CDTF">2017-08-22T16:04:56Z</dcterms:modified>
</cp:coreProperties>
</file>