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recta\INFORME DE GOBIERNO 2017\01 ANEXO-EXCEL-PR-16\"/>
    </mc:Choice>
  </mc:AlternateContent>
  <bookViews>
    <workbookView xWindow="-15" yWindow="45" windowWidth="7695" windowHeight="5535"/>
  </bookViews>
  <sheets>
    <sheet name="561" sheetId="1" r:id="rId1"/>
  </sheets>
  <definedNames>
    <definedName name="_Fill" hidden="1">#REF!</definedName>
    <definedName name="A_impresión_IM">#REF!</definedName>
    <definedName name="_xlnm.Print_Area" localSheetId="0">'561'!$A$1:$P$36</definedName>
    <definedName name="DIFERENCIAS">#N/A</definedName>
    <definedName name="VARIABLES">#N/A</definedName>
  </definedNames>
  <calcPr calcId="152511" calcMode="manual"/>
</workbook>
</file>

<file path=xl/calcChain.xml><?xml version="1.0" encoding="utf-8"?>
<calcChain xmlns="http://schemas.openxmlformats.org/spreadsheetml/2006/main">
  <c r="O27" i="1" l="1"/>
  <c r="I27" i="1"/>
  <c r="O26" i="1"/>
  <c r="I26" i="1"/>
  <c r="O25" i="1"/>
  <c r="F25" i="1" s="1"/>
  <c r="E25" i="1" s="1"/>
  <c r="I25" i="1"/>
  <c r="O24" i="1"/>
  <c r="I24" i="1"/>
  <c r="O23" i="1"/>
  <c r="I23" i="1"/>
  <c r="F23" i="1"/>
  <c r="O21" i="1"/>
  <c r="I21" i="1"/>
  <c r="F21" i="1" s="1"/>
  <c r="E21" i="1" s="1"/>
  <c r="E15" i="1"/>
  <c r="E14" i="1"/>
  <c r="E13" i="1"/>
  <c r="E12" i="1"/>
  <c r="E11" i="1"/>
  <c r="E10" i="1"/>
  <c r="E9" i="1"/>
  <c r="E8" i="1"/>
  <c r="E7" i="1"/>
  <c r="E6" i="1"/>
  <c r="E5" i="1"/>
  <c r="B16" i="1" l="1"/>
  <c r="B15" i="1"/>
  <c r="B14" i="1"/>
  <c r="B13" i="1"/>
  <c r="B12" i="1"/>
  <c r="B11" i="1"/>
  <c r="B5" i="1"/>
</calcChain>
</file>

<file path=xl/sharedStrings.xml><?xml version="1.0" encoding="utf-8"?>
<sst xmlns="http://schemas.openxmlformats.org/spreadsheetml/2006/main" count="73" uniqueCount="27">
  <si>
    <t>(Millones de dólares)</t>
  </si>
  <si>
    <t>Año</t>
  </si>
  <si>
    <t xml:space="preserve"> otorgado al sector minerometalúrgico</t>
  </si>
  <si>
    <t>Exploración</t>
  </si>
  <si>
    <t>Incremento de la capacidad y eficiencia de las operaciones</t>
  </si>
  <si>
    <t>Total</t>
  </si>
  <si>
    <t>1/ La suma de los parciales puede no coincidir con el total debido al redondeo. Conceptos Subtotal y Otra. Incluye inversión nacional y extranjera.</t>
  </si>
  <si>
    <t xml:space="preserve">2/ Se  refiere a la inversión realizada por las empresas afiliadas a la Cámara Minera de México. </t>
  </si>
  <si>
    <t xml:space="preserve">3/ Se refiere a inversión en materia de seguridad. Incluye inversión en apoyo a comunidades, mantenimiento, salud en el trabajo y otros. </t>
  </si>
  <si>
    <t>Nuevos
proyectos</t>
  </si>
  <si>
    <t>Adquisición y reposición
 de equipo</t>
  </si>
  <si>
    <t>Medio 
ambiente</t>
  </si>
  <si>
    <t>Industrialización
 de metales</t>
  </si>
  <si>
    <t>Inversión privada en el sector minerometalúrgico</t>
  </si>
  <si>
    <t xml:space="preserve">4/ Inversión Extranjera Directa del subsector minería y extracción, con base en el reporte de la Dirección General de Inversión Extranjera hasta 2004. A partir de 2005 se reporta la </t>
  </si>
  <si>
    <t xml:space="preserve">      inversión identificada de empresas no afiliadas a la Cámara Minera de México.</t>
  </si>
  <si>
    <t>Capacitación y productividad</t>
  </si>
  <si>
    <r>
      <t xml:space="preserve">Total </t>
    </r>
    <r>
      <rPr>
        <b/>
        <vertAlign val="superscript"/>
        <sz val="6"/>
        <rFont val="Soberana Sans Light"/>
        <family val="3"/>
      </rPr>
      <t>1/</t>
    </r>
  </si>
  <si>
    <r>
      <t xml:space="preserve">Subtotal </t>
    </r>
    <r>
      <rPr>
        <vertAlign val="superscript"/>
        <sz val="6"/>
        <rFont val="Soberana Sans Light"/>
        <family val="3"/>
      </rPr>
      <t>2/</t>
    </r>
  </si>
  <si>
    <r>
      <t xml:space="preserve">Seguridad </t>
    </r>
    <r>
      <rPr>
        <vertAlign val="superscript"/>
        <sz val="6"/>
        <rFont val="Soberana Sans Light"/>
        <family val="3"/>
      </rPr>
      <t>3/</t>
    </r>
  </si>
  <si>
    <r>
      <t xml:space="preserve">Otra </t>
    </r>
    <r>
      <rPr>
        <vertAlign val="superscript"/>
        <sz val="6"/>
        <rFont val="Soberana Sans Light"/>
        <family val="3"/>
      </rPr>
      <t>4/</t>
    </r>
  </si>
  <si>
    <t>p/ Cifras preliminares.</t>
  </si>
  <si>
    <t>Expansión de proyectos</t>
  </si>
  <si>
    <r>
      <t xml:space="preserve">2016 </t>
    </r>
    <r>
      <rPr>
        <vertAlign val="superscript"/>
        <sz val="5.5"/>
        <color theme="1"/>
        <rFont val="Soberana Sans Light"/>
        <family val="3"/>
      </rPr>
      <t>p/</t>
    </r>
  </si>
  <si>
    <t>Fuente: Cámara Minera de México y Secretaría de Economía.</t>
  </si>
  <si>
    <t>n. d.</t>
  </si>
  <si>
    <t xml:space="preserve">n. d. No disponible.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</si>
</sst>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General_)"/>
    <numFmt numFmtId="165" formatCode="#,##0.0___);\(#,##0.00\)"/>
    <numFmt numFmtId="166" formatCode="#,##0.0___)"/>
    <numFmt numFmtId="167" formatCode="#,##0.0"/>
    <numFmt numFmtId="168" formatCode="#,##0.0_;"/>
    <numFmt numFmtId="169" formatCode="#,##0.0__;"/>
    <numFmt numFmtId="170" formatCode="#\ ##0.0_;"/>
    <numFmt numFmtId="171" formatCode="#\ ##0.0___;"/>
    <numFmt numFmtId="172" formatCode="#,##0.0_______;"/>
    <numFmt numFmtId="173" formatCode="#,##0.0_____)"/>
    <numFmt numFmtId="174" formatCode="#,##0.0_)"/>
    <numFmt numFmtId="175" formatCode="#,##0.0____________;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6"/>
      <name val="Helv"/>
    </font>
    <font>
      <b/>
      <i/>
      <sz val="11"/>
      <name val="Soberana Sans Light"/>
      <family val="3"/>
    </font>
    <font>
      <sz val="10"/>
      <name val="Soberana Sans Light"/>
      <family val="3"/>
    </font>
    <font>
      <sz val="10"/>
      <color theme="0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5.5"/>
      <color theme="1"/>
      <name val="Soberana Sans Light"/>
      <family val="3"/>
    </font>
    <font>
      <sz val="5"/>
      <color theme="1"/>
      <name val="Soberana Sans Light"/>
      <family val="3"/>
    </font>
    <font>
      <sz val="5.5"/>
      <color indexed="8"/>
      <name val="Soberana Sans Light"/>
      <family val="3"/>
    </font>
    <font>
      <b/>
      <sz val="6"/>
      <name val="Soberana Sans Light"/>
      <family val="3"/>
    </font>
    <font>
      <b/>
      <sz val="5"/>
      <color theme="1"/>
      <name val="Soberana Sans Light"/>
      <family val="3"/>
    </font>
    <font>
      <sz val="11"/>
      <name val="Arial"/>
      <family val="2"/>
    </font>
    <font>
      <sz val="5"/>
      <name val="Soberana Sans Light"/>
      <family val="3"/>
    </font>
    <font>
      <b/>
      <sz val="5"/>
      <name val="Soberana Sans Light"/>
      <family val="3"/>
    </font>
    <font>
      <sz val="5"/>
      <name val="Arial"/>
      <family val="2"/>
    </font>
    <font>
      <sz val="4"/>
      <name val="Arial"/>
      <family val="2"/>
    </font>
    <font>
      <b/>
      <vertAlign val="superscript"/>
      <sz val="6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2C2C2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164" fontId="3" fillId="0" borderId="0"/>
  </cellStyleXfs>
  <cellXfs count="76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/>
    <xf numFmtId="3" fontId="1" fillId="0" borderId="0" xfId="1" applyNumberFormat="1"/>
    <xf numFmtId="0" fontId="1" fillId="0" borderId="0" xfId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Fill="1"/>
    <xf numFmtId="0" fontId="6" fillId="0" borderId="0" xfId="1" applyFont="1"/>
    <xf numFmtId="0" fontId="7" fillId="0" borderId="0" xfId="1" applyFont="1" applyFill="1"/>
    <xf numFmtId="0" fontId="9" fillId="0" borderId="0" xfId="1" applyFont="1" applyAlignment="1">
      <alignment horizontal="left" vertical="center"/>
    </xf>
    <xf numFmtId="165" fontId="7" fillId="0" borderId="3" xfId="2" applyNumberFormat="1" applyFont="1" applyFill="1" applyBorder="1" applyAlignment="1" applyProtection="1">
      <alignment vertical="center"/>
    </xf>
    <xf numFmtId="166" fontId="7" fillId="0" borderId="3" xfId="2" applyNumberFormat="1" applyFont="1" applyFill="1" applyBorder="1" applyAlignment="1" applyProtection="1">
      <alignment vertical="center"/>
    </xf>
    <xf numFmtId="165" fontId="7" fillId="2" borderId="4" xfId="2" applyNumberFormat="1" applyFont="1" applyFill="1" applyBorder="1" applyAlignment="1" applyProtection="1">
      <alignment vertical="center"/>
    </xf>
    <xf numFmtId="166" fontId="7" fillId="2" borderId="4" xfId="2" applyNumberFormat="1" applyFont="1" applyFill="1" applyBorder="1" applyAlignment="1" applyProtection="1">
      <alignment vertical="center"/>
    </xf>
    <xf numFmtId="0" fontId="12" fillId="0" borderId="0" xfId="1" applyFont="1" applyFill="1" applyAlignment="1">
      <alignment vertical="center"/>
    </xf>
    <xf numFmtId="0" fontId="5" fillId="0" borderId="0" xfId="1" applyFont="1" applyAlignment="1"/>
    <xf numFmtId="0" fontId="1" fillId="0" borderId="0" xfId="1" applyAlignment="1"/>
    <xf numFmtId="167" fontId="11" fillId="0" borderId="3" xfId="0" applyNumberFormat="1" applyFont="1" applyFill="1" applyBorder="1" applyAlignment="1">
      <alignment horizontal="right" vertical="center" indent="1"/>
    </xf>
    <xf numFmtId="0" fontId="0" fillId="0" borderId="0" xfId="0" applyAlignment="1"/>
    <xf numFmtId="0" fontId="13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vertical="top"/>
    </xf>
    <xf numFmtId="0" fontId="10" fillId="3" borderId="3" xfId="0" applyFont="1" applyFill="1" applyBorder="1" applyAlignment="1">
      <alignment horizontal="center" vertical="center" wrapText="1"/>
    </xf>
    <xf numFmtId="171" fontId="11" fillId="0" borderId="3" xfId="0" applyNumberFormat="1" applyFont="1" applyFill="1" applyBorder="1" applyAlignment="1">
      <alignment horizontal="right" vertical="center"/>
    </xf>
    <xf numFmtId="170" fontId="11" fillId="0" borderId="3" xfId="0" applyNumberFormat="1" applyFont="1" applyFill="1" applyBorder="1" applyAlignment="1">
      <alignment horizontal="right" vertical="center" indent="1"/>
    </xf>
    <xf numFmtId="171" fontId="16" fillId="0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 indent="1"/>
    </xf>
    <xf numFmtId="0" fontId="18" fillId="0" borderId="0" xfId="1" applyFont="1"/>
    <xf numFmtId="0" fontId="8" fillId="0" borderId="0" xfId="1" applyFont="1" applyAlignment="1">
      <alignment horizontal="left" vertical="center"/>
    </xf>
    <xf numFmtId="172" fontId="11" fillId="0" borderId="3" xfId="0" applyNumberFormat="1" applyFont="1" applyFill="1" applyBorder="1" applyAlignment="1">
      <alignment horizontal="center" vertical="center"/>
    </xf>
    <xf numFmtId="172" fontId="16" fillId="0" borderId="3" xfId="0" applyNumberFormat="1" applyFont="1" applyFill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173" fontId="11" fillId="0" borderId="3" xfId="0" applyNumberFormat="1" applyFont="1" applyFill="1" applyBorder="1" applyAlignment="1">
      <alignment horizontal="right" vertical="center" indent="1"/>
    </xf>
    <xf numFmtId="166" fontId="11" fillId="0" borderId="3" xfId="0" applyNumberFormat="1" applyFont="1" applyFill="1" applyBorder="1" applyAlignment="1">
      <alignment horizontal="right" vertical="center" indent="1"/>
    </xf>
    <xf numFmtId="166" fontId="16" fillId="0" borderId="3" xfId="0" applyNumberFormat="1" applyFont="1" applyFill="1" applyBorder="1" applyAlignment="1">
      <alignment horizontal="right" vertical="center" indent="1"/>
    </xf>
    <xf numFmtId="174" fontId="11" fillId="0" borderId="3" xfId="0" applyNumberFormat="1" applyFont="1" applyFill="1" applyBorder="1" applyAlignment="1">
      <alignment horizontal="right" vertical="center" indent="1"/>
    </xf>
    <xf numFmtId="175" fontId="11" fillId="0" borderId="3" xfId="0" applyNumberFormat="1" applyFont="1" applyFill="1" applyBorder="1" applyAlignment="1">
      <alignment horizontal="right" vertical="center"/>
    </xf>
    <xf numFmtId="169" fontId="14" fillId="0" borderId="3" xfId="0" applyNumberFormat="1" applyFont="1" applyFill="1" applyBorder="1" applyAlignment="1">
      <alignment horizontal="right" vertical="center"/>
    </xf>
    <xf numFmtId="169" fontId="17" fillId="0" borderId="3" xfId="0" applyNumberFormat="1" applyFont="1" applyFill="1" applyBorder="1" applyAlignment="1">
      <alignment horizontal="right" vertical="center"/>
    </xf>
    <xf numFmtId="168" fontId="14" fillId="0" borderId="3" xfId="0" applyNumberFormat="1" applyFont="1" applyFill="1" applyBorder="1" applyAlignment="1">
      <alignment horizontal="right" vertical="center"/>
    </xf>
    <xf numFmtId="168" fontId="17" fillId="0" borderId="3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Continuous" vertical="center" wrapText="1"/>
    </xf>
    <xf numFmtId="0" fontId="7" fillId="3" borderId="6" xfId="0" applyFont="1" applyFill="1" applyBorder="1" applyAlignment="1">
      <alignment horizontal="centerContinuous" vertical="center" wrapText="1"/>
    </xf>
    <xf numFmtId="0" fontId="7" fillId="3" borderId="7" xfId="0" applyFont="1" applyFill="1" applyBorder="1" applyAlignment="1">
      <alignment horizontal="centerContinuous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169" fontId="17" fillId="0" borderId="3" xfId="0" applyNumberFormat="1" applyFont="1" applyFill="1" applyBorder="1" applyAlignment="1" applyProtection="1">
      <alignment horizontal="right" vertical="center"/>
      <protection locked="0"/>
    </xf>
    <xf numFmtId="171" fontId="16" fillId="0" borderId="3" xfId="0" applyNumberFormat="1" applyFont="1" applyFill="1" applyBorder="1" applyAlignment="1" applyProtection="1">
      <alignment horizontal="right" vertical="center"/>
      <protection locked="0"/>
    </xf>
    <xf numFmtId="174" fontId="11" fillId="0" borderId="3" xfId="0" applyNumberFormat="1" applyFont="1" applyFill="1" applyBorder="1" applyAlignment="1" applyProtection="1">
      <alignment horizontal="right" vertical="center" indent="1"/>
      <protection locked="0"/>
    </xf>
    <xf numFmtId="167" fontId="11" fillId="0" borderId="3" xfId="0" applyNumberFormat="1" applyFont="1" applyFill="1" applyBorder="1" applyAlignment="1" applyProtection="1">
      <alignment horizontal="right" vertical="center" indent="1"/>
      <protection locked="0"/>
    </xf>
    <xf numFmtId="168" fontId="17" fillId="0" borderId="3" xfId="0" applyNumberFormat="1" applyFont="1" applyFill="1" applyBorder="1" applyAlignment="1" applyProtection="1">
      <alignment horizontal="right" vertical="center"/>
      <protection locked="0"/>
    </xf>
    <xf numFmtId="166" fontId="16" fillId="0" borderId="3" xfId="0" applyNumberFormat="1" applyFont="1" applyFill="1" applyBorder="1" applyAlignment="1" applyProtection="1">
      <alignment horizontal="right" vertical="center" indent="1"/>
      <protection locked="0"/>
    </xf>
    <xf numFmtId="173" fontId="11" fillId="0" borderId="3" xfId="0" applyNumberFormat="1" applyFont="1" applyFill="1" applyBorder="1" applyAlignment="1" applyProtection="1">
      <alignment horizontal="right" vertical="center" indent="1"/>
      <protection locked="0"/>
    </xf>
    <xf numFmtId="172" fontId="16" fillId="0" borderId="3" xfId="0" applyNumberFormat="1" applyFont="1" applyFill="1" applyBorder="1" applyAlignment="1" applyProtection="1">
      <alignment horizontal="center" vertical="center"/>
      <protection locked="0"/>
    </xf>
    <xf numFmtId="170" fontId="16" fillId="0" borderId="3" xfId="0" applyNumberFormat="1" applyFont="1" applyFill="1" applyBorder="1" applyAlignment="1" applyProtection="1">
      <alignment horizontal="right" vertical="center" inden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70" fontId="19" fillId="0" borderId="0" xfId="1" applyNumberFormat="1" applyFont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1" fillId="0" borderId="0" xfId="1" applyFill="1" applyProtection="1">
      <protection locked="0"/>
    </xf>
    <xf numFmtId="169" fontId="16" fillId="0" borderId="4" xfId="0" applyNumberFormat="1" applyFont="1" applyFill="1" applyBorder="1" applyAlignment="1" applyProtection="1">
      <alignment horizontal="center" vertical="center"/>
      <protection locked="0"/>
    </xf>
    <xf numFmtId="169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Normal_MIN4" xfId="2"/>
  </cellStyles>
  <dxfs count="0"/>
  <tableStyles count="0" defaultTableStyle="TableStyleMedium2" defaultPivotStyle="PivotStyleLight16"/>
  <colors>
    <mruColors>
      <color rgb="FF00FFFF"/>
      <color rgb="FFC2C2C2"/>
      <color rgb="FFFF9900"/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" name="Text Box 1025"/>
        <xdr:cNvSpPr txBox="1">
          <a:spLocks noChangeArrowheads="1"/>
        </xdr:cNvSpPr>
      </xdr:nvSpPr>
      <xdr:spPr bwMode="auto">
        <a:xfrm>
          <a:off x="8886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1026"/>
        <xdr:cNvSpPr txBox="1">
          <a:spLocks noChangeArrowheads="1"/>
        </xdr:cNvSpPr>
      </xdr:nvSpPr>
      <xdr:spPr bwMode="auto">
        <a:xfrm>
          <a:off x="8886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4" name="Text Box 1027"/>
        <xdr:cNvSpPr txBox="1">
          <a:spLocks noChangeArrowheads="1"/>
        </xdr:cNvSpPr>
      </xdr:nvSpPr>
      <xdr:spPr bwMode="auto">
        <a:xfrm>
          <a:off x="8886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500" b="0" i="0" strike="noStrike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" name="Text Box 1028"/>
        <xdr:cNvSpPr txBox="1">
          <a:spLocks noChangeArrowheads="1"/>
        </xdr:cNvSpPr>
      </xdr:nvSpPr>
      <xdr:spPr bwMode="auto">
        <a:xfrm>
          <a:off x="8886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500" b="0" i="0" strike="noStrike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6" name="Text Box 1029"/>
        <xdr:cNvSpPr txBox="1">
          <a:spLocks noChangeArrowheads="1"/>
        </xdr:cNvSpPr>
      </xdr:nvSpPr>
      <xdr:spPr bwMode="auto">
        <a:xfrm>
          <a:off x="247650" y="0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500" b="0" i="0" strike="noStrike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" name="Text Box 1030"/>
        <xdr:cNvSpPr txBox="1">
          <a:spLocks noChangeArrowheads="1"/>
        </xdr:cNvSpPr>
      </xdr:nvSpPr>
      <xdr:spPr bwMode="auto">
        <a:xfrm>
          <a:off x="8886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500" b="0" i="0" strike="noStrike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8" name="Text Box 1037"/>
        <xdr:cNvSpPr txBox="1">
          <a:spLocks noChangeArrowheads="1"/>
        </xdr:cNvSpPr>
      </xdr:nvSpPr>
      <xdr:spPr bwMode="auto">
        <a:xfrm>
          <a:off x="247650" y="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500" b="0" i="0" strike="noStrike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7</xdr:col>
      <xdr:colOff>165100</xdr:colOff>
      <xdr:row>0</xdr:row>
      <xdr:rowOff>0</xdr:rowOff>
    </xdr:from>
    <xdr:to>
      <xdr:col>10</xdr:col>
      <xdr:colOff>19351</xdr:colOff>
      <xdr:row>0</xdr:row>
      <xdr:rowOff>0</xdr:rowOff>
    </xdr:to>
    <xdr:sp macro="" textlink="">
      <xdr:nvSpPr>
        <xdr:cNvPr id="9" name="Text Box 1039"/>
        <xdr:cNvSpPr txBox="1">
          <a:spLocks noChangeArrowheads="1"/>
        </xdr:cNvSpPr>
      </xdr:nvSpPr>
      <xdr:spPr bwMode="auto">
        <a:xfrm>
          <a:off x="2755900" y="0"/>
          <a:ext cx="17497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1" strike="noStrike">
              <a:solidFill>
                <a:srgbClr val="000000"/>
              </a:solidFill>
              <a:latin typeface="Times New Roman"/>
              <a:cs typeface="Times New Roman"/>
            </a:rPr>
            <a:t>1/</a:t>
          </a:r>
        </a:p>
      </xdr:txBody>
    </xdr:sp>
    <xdr:clientData/>
  </xdr:twoCellAnchor>
  <xdr:twoCellAnchor>
    <xdr:from>
      <xdr:col>2</xdr:col>
      <xdr:colOff>314325</xdr:colOff>
      <xdr:row>3</xdr:row>
      <xdr:rowOff>28575</xdr:rowOff>
    </xdr:from>
    <xdr:to>
      <xdr:col>3</xdr:col>
      <xdr:colOff>19050</xdr:colOff>
      <xdr:row>4</xdr:row>
      <xdr:rowOff>0</xdr:rowOff>
    </xdr:to>
    <xdr:sp macro="" textlink="">
      <xdr:nvSpPr>
        <xdr:cNvPr id="10" name="Text Box 1044"/>
        <xdr:cNvSpPr txBox="1">
          <a:spLocks noChangeArrowheads="1"/>
        </xdr:cNvSpPr>
      </xdr:nvSpPr>
      <xdr:spPr bwMode="auto">
        <a:xfrm>
          <a:off x="447675" y="103822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 2/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showGridLines="0" tabSelected="1" zoomScale="146" zoomScaleNormal="146" workbookViewId="0">
      <selection activeCell="R1" sqref="R1"/>
    </sheetView>
  </sheetViews>
  <sheetFormatPr baseColWidth="10" defaultColWidth="11.42578125" defaultRowHeight="12.75" x14ac:dyDescent="0.2"/>
  <cols>
    <col min="1" max="1" width="4.7109375" style="5" customWidth="1"/>
    <col min="2" max="2" width="7" style="5" hidden="1" customWidth="1"/>
    <col min="3" max="3" width="6.140625" style="1" hidden="1" customWidth="1"/>
    <col min="4" max="4" width="0.28515625" style="1" hidden="1" customWidth="1"/>
    <col min="5" max="5" width="5.140625" style="1" customWidth="1"/>
    <col min="6" max="6" width="5.85546875" style="1" customWidth="1"/>
    <col min="7" max="7" width="6.7109375" style="1" customWidth="1"/>
    <col min="8" max="8" width="5.85546875" style="1" customWidth="1"/>
    <col min="9" max="9" width="4.42578125" style="1" customWidth="1"/>
    <col min="10" max="10" width="7.7109375" style="1" customWidth="1"/>
    <col min="11" max="11" width="8.140625" style="1" customWidth="1"/>
    <col min="12" max="12" width="9" style="1" customWidth="1"/>
    <col min="13" max="13" width="7.7109375" style="1" customWidth="1"/>
    <col min="14" max="14" width="5.5703125" style="1" customWidth="1"/>
    <col min="15" max="15" width="7.140625" style="1" bestFit="1" customWidth="1"/>
    <col min="16" max="16" width="4.42578125" style="1" customWidth="1"/>
    <col min="17" max="16384" width="11.42578125" style="1"/>
  </cols>
  <sheetData>
    <row r="1" spans="1:18" s="18" customFormat="1" ht="17.25" customHeight="1" x14ac:dyDescent="0.25">
      <c r="A1" s="31" t="s">
        <v>13</v>
      </c>
      <c r="B1" s="6"/>
      <c r="C1" s="6"/>
      <c r="D1" s="6"/>
      <c r="E1" s="6"/>
      <c r="F1" s="6"/>
      <c r="G1" s="6"/>
      <c r="H1" s="6"/>
      <c r="I1" s="6"/>
      <c r="J1" s="6"/>
      <c r="K1" s="21"/>
      <c r="L1" s="22"/>
      <c r="M1" s="6"/>
      <c r="N1" s="6"/>
      <c r="O1" s="6"/>
      <c r="P1" s="6"/>
      <c r="Q1" s="17"/>
    </row>
    <row r="2" spans="1:18" ht="10.15" customHeight="1" x14ac:dyDescent="0.25">
      <c r="A2" s="11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8" s="3" customFormat="1" ht="24" customHeight="1" x14ac:dyDescent="0.2">
      <c r="A3" s="47"/>
      <c r="B3" s="74"/>
      <c r="C3" s="74"/>
      <c r="D3" s="74"/>
      <c r="E3" s="48"/>
      <c r="F3" s="47"/>
      <c r="G3" s="46"/>
      <c r="H3" s="47"/>
      <c r="I3" s="49" t="s">
        <v>4</v>
      </c>
      <c r="J3" s="50"/>
      <c r="K3" s="51"/>
      <c r="L3" s="46"/>
      <c r="M3" s="46"/>
      <c r="N3" s="46"/>
      <c r="O3" s="46"/>
      <c r="P3" s="46"/>
      <c r="Q3" s="9"/>
    </row>
    <row r="4" spans="1:18" s="3" customFormat="1" ht="36" customHeight="1" x14ac:dyDescent="0.2">
      <c r="A4" s="52" t="s">
        <v>1</v>
      </c>
      <c r="B4" s="75" t="s">
        <v>2</v>
      </c>
      <c r="C4" s="75"/>
      <c r="D4" s="75"/>
      <c r="E4" s="53" t="s">
        <v>17</v>
      </c>
      <c r="F4" s="52" t="s">
        <v>18</v>
      </c>
      <c r="G4" s="52" t="s">
        <v>3</v>
      </c>
      <c r="H4" s="52" t="s">
        <v>9</v>
      </c>
      <c r="I4" s="54" t="s">
        <v>5</v>
      </c>
      <c r="J4" s="45" t="s">
        <v>22</v>
      </c>
      <c r="K4" s="45" t="s">
        <v>16</v>
      </c>
      <c r="L4" s="52" t="s">
        <v>12</v>
      </c>
      <c r="M4" s="52" t="s">
        <v>10</v>
      </c>
      <c r="N4" s="52" t="s">
        <v>11</v>
      </c>
      <c r="O4" s="52" t="s">
        <v>19</v>
      </c>
      <c r="P4" s="52" t="s">
        <v>20</v>
      </c>
      <c r="Q4" s="9"/>
    </row>
    <row r="5" spans="1:18" ht="7.7" customHeight="1" x14ac:dyDescent="0.2">
      <c r="A5" s="25">
        <v>1994</v>
      </c>
      <c r="B5" s="12">
        <f>+C5+D5</f>
        <v>23978</v>
      </c>
      <c r="C5" s="13">
        <v>2425</v>
      </c>
      <c r="D5" s="13">
        <v>21553</v>
      </c>
      <c r="E5" s="40">
        <f>F5+P5</f>
        <v>466.20000000000005</v>
      </c>
      <c r="F5" s="26">
        <v>373.3</v>
      </c>
      <c r="G5" s="38">
        <v>39.700000000000003</v>
      </c>
      <c r="H5" s="19">
        <v>217.4</v>
      </c>
      <c r="I5" s="42">
        <v>97.2</v>
      </c>
      <c r="J5" s="34" t="s">
        <v>25</v>
      </c>
      <c r="K5" s="34" t="s">
        <v>25</v>
      </c>
      <c r="L5" s="39">
        <v>0.2</v>
      </c>
      <c r="M5" s="34" t="s">
        <v>25</v>
      </c>
      <c r="N5" s="34" t="s">
        <v>25</v>
      </c>
      <c r="O5" s="38">
        <v>18.8</v>
      </c>
      <c r="P5" s="26">
        <v>92.9</v>
      </c>
      <c r="Q5" s="7"/>
    </row>
    <row r="6" spans="1:18" ht="7.7" customHeight="1" x14ac:dyDescent="0.2">
      <c r="A6" s="25">
        <v>1995</v>
      </c>
      <c r="B6" s="12"/>
      <c r="C6" s="13"/>
      <c r="D6" s="13"/>
      <c r="E6" s="40">
        <f t="shared" ref="E6:E15" si="0">F6+P6</f>
        <v>724</v>
      </c>
      <c r="F6" s="26">
        <v>652.79999999999995</v>
      </c>
      <c r="G6" s="38">
        <v>156.69999999999999</v>
      </c>
      <c r="H6" s="19">
        <v>221.9</v>
      </c>
      <c r="I6" s="42">
        <v>143.6</v>
      </c>
      <c r="J6" s="34" t="s">
        <v>25</v>
      </c>
      <c r="K6" s="34" t="s">
        <v>25</v>
      </c>
      <c r="L6" s="39">
        <v>13.1</v>
      </c>
      <c r="M6" s="34" t="s">
        <v>25</v>
      </c>
      <c r="N6" s="34" t="s">
        <v>25</v>
      </c>
      <c r="O6" s="38">
        <v>117.5</v>
      </c>
      <c r="P6" s="26">
        <v>71.2</v>
      </c>
      <c r="Q6" s="7"/>
    </row>
    <row r="7" spans="1:18" ht="7.7" customHeight="1" x14ac:dyDescent="0.2">
      <c r="A7" s="25">
        <v>1996</v>
      </c>
      <c r="B7" s="12"/>
      <c r="C7" s="13"/>
      <c r="D7" s="13"/>
      <c r="E7" s="40">
        <f t="shared" si="0"/>
        <v>954.1</v>
      </c>
      <c r="F7" s="26">
        <v>874.2</v>
      </c>
      <c r="G7" s="38">
        <v>98.8</v>
      </c>
      <c r="H7" s="19">
        <v>410</v>
      </c>
      <c r="I7" s="42">
        <v>195.8</v>
      </c>
      <c r="J7" s="34" t="s">
        <v>25</v>
      </c>
      <c r="K7" s="34" t="s">
        <v>25</v>
      </c>
      <c r="L7" s="39">
        <v>17.5</v>
      </c>
      <c r="M7" s="34" t="s">
        <v>25</v>
      </c>
      <c r="N7" s="34" t="s">
        <v>25</v>
      </c>
      <c r="O7" s="38">
        <v>152.1</v>
      </c>
      <c r="P7" s="26">
        <v>79.900000000000006</v>
      </c>
      <c r="Q7" s="7"/>
    </row>
    <row r="8" spans="1:18" ht="7.7" customHeight="1" x14ac:dyDescent="0.2">
      <c r="A8" s="25">
        <v>1997</v>
      </c>
      <c r="B8" s="12"/>
      <c r="C8" s="13"/>
      <c r="D8" s="13"/>
      <c r="E8" s="40">
        <f t="shared" si="0"/>
        <v>1195.1999999999998</v>
      </c>
      <c r="F8" s="26">
        <v>1071.0999999999999</v>
      </c>
      <c r="G8" s="38">
        <v>144.6</v>
      </c>
      <c r="H8" s="19">
        <v>501.3</v>
      </c>
      <c r="I8" s="42">
        <v>168.2</v>
      </c>
      <c r="J8" s="34" t="s">
        <v>25</v>
      </c>
      <c r="K8" s="34" t="s">
        <v>25</v>
      </c>
      <c r="L8" s="39">
        <v>25.7</v>
      </c>
      <c r="M8" s="34" t="s">
        <v>25</v>
      </c>
      <c r="N8" s="34" t="s">
        <v>25</v>
      </c>
      <c r="O8" s="38">
        <v>231.3</v>
      </c>
      <c r="P8" s="26">
        <v>124.1</v>
      </c>
      <c r="Q8" s="7"/>
    </row>
    <row r="9" spans="1:18" ht="7.7" customHeight="1" x14ac:dyDescent="0.2">
      <c r="A9" s="25">
        <v>1998</v>
      </c>
      <c r="B9" s="12"/>
      <c r="C9" s="13"/>
      <c r="D9" s="13"/>
      <c r="E9" s="40">
        <f t="shared" si="0"/>
        <v>1038.2</v>
      </c>
      <c r="F9" s="26">
        <v>991.3</v>
      </c>
      <c r="G9" s="38">
        <v>198.3</v>
      </c>
      <c r="H9" s="19">
        <v>346.9</v>
      </c>
      <c r="I9" s="42">
        <v>198.3</v>
      </c>
      <c r="J9" s="34" t="s">
        <v>25</v>
      </c>
      <c r="K9" s="34" t="s">
        <v>25</v>
      </c>
      <c r="L9" s="39">
        <v>29.7</v>
      </c>
      <c r="M9" s="34" t="s">
        <v>25</v>
      </c>
      <c r="N9" s="34" t="s">
        <v>25</v>
      </c>
      <c r="O9" s="38">
        <v>218.1</v>
      </c>
      <c r="P9" s="26">
        <v>46.9</v>
      </c>
      <c r="Q9" s="7"/>
    </row>
    <row r="10" spans="1:18" ht="7.7" customHeight="1" x14ac:dyDescent="0.2">
      <c r="A10" s="25">
        <v>1999</v>
      </c>
      <c r="B10" s="12"/>
      <c r="C10" s="13"/>
      <c r="D10" s="13"/>
      <c r="E10" s="40">
        <f t="shared" si="0"/>
        <v>899.3</v>
      </c>
      <c r="F10" s="26">
        <v>795.3</v>
      </c>
      <c r="G10" s="38">
        <v>159.1</v>
      </c>
      <c r="H10" s="19">
        <v>159.1</v>
      </c>
      <c r="I10" s="42">
        <v>357.9</v>
      </c>
      <c r="J10" s="34" t="s">
        <v>25</v>
      </c>
      <c r="K10" s="34" t="s">
        <v>25</v>
      </c>
      <c r="L10" s="32" t="s">
        <v>25</v>
      </c>
      <c r="M10" s="34" t="s">
        <v>25</v>
      </c>
      <c r="N10" s="34" t="s">
        <v>25</v>
      </c>
      <c r="O10" s="38">
        <v>119.2</v>
      </c>
      <c r="P10" s="26">
        <v>104</v>
      </c>
      <c r="Q10" s="7"/>
    </row>
    <row r="11" spans="1:18" ht="7.7" customHeight="1" x14ac:dyDescent="0.2">
      <c r="A11" s="25">
        <v>2000</v>
      </c>
      <c r="B11" s="12">
        <f t="shared" ref="B11:B16" si="1">+C11+D11</f>
        <v>39332.600999999995</v>
      </c>
      <c r="C11" s="13">
        <v>4388.1679999999997</v>
      </c>
      <c r="D11" s="13">
        <v>34944.432999999997</v>
      </c>
      <c r="E11" s="40">
        <f t="shared" si="0"/>
        <v>897.2</v>
      </c>
      <c r="F11" s="26">
        <v>698.2</v>
      </c>
      <c r="G11" s="38">
        <v>111.7</v>
      </c>
      <c r="H11" s="19">
        <v>188.5</v>
      </c>
      <c r="I11" s="42">
        <v>223.4</v>
      </c>
      <c r="J11" s="36">
        <v>125.7</v>
      </c>
      <c r="K11" s="35">
        <v>97.7</v>
      </c>
      <c r="L11" s="32" t="s">
        <v>25</v>
      </c>
      <c r="M11" s="35">
        <v>174.6</v>
      </c>
      <c r="N11" s="34" t="s">
        <v>25</v>
      </c>
      <c r="O11" s="38">
        <v>0</v>
      </c>
      <c r="P11" s="26">
        <v>199</v>
      </c>
      <c r="Q11" s="7"/>
      <c r="R11" s="4"/>
    </row>
    <row r="12" spans="1:18" ht="7.7" customHeight="1" x14ac:dyDescent="0.2">
      <c r="A12" s="25">
        <v>2001</v>
      </c>
      <c r="B12" s="12">
        <f t="shared" si="1"/>
        <v>38077.631999999998</v>
      </c>
      <c r="C12" s="13">
        <v>5119</v>
      </c>
      <c r="D12" s="13">
        <v>32958.631999999998</v>
      </c>
      <c r="E12" s="40">
        <f t="shared" si="0"/>
        <v>402</v>
      </c>
      <c r="F12" s="26">
        <v>380</v>
      </c>
      <c r="G12" s="38">
        <v>60.8</v>
      </c>
      <c r="H12" s="19">
        <v>102.6</v>
      </c>
      <c r="I12" s="42">
        <v>121.6</v>
      </c>
      <c r="J12" s="36">
        <v>68.400000000000006</v>
      </c>
      <c r="K12" s="35">
        <v>53.2</v>
      </c>
      <c r="L12" s="32" t="s">
        <v>25</v>
      </c>
      <c r="M12" s="35">
        <v>95</v>
      </c>
      <c r="N12" s="34" t="s">
        <v>25</v>
      </c>
      <c r="O12" s="38">
        <v>0</v>
      </c>
      <c r="P12" s="26">
        <v>22</v>
      </c>
      <c r="Q12" s="7"/>
    </row>
    <row r="13" spans="1:18" ht="7.7" customHeight="1" x14ac:dyDescent="0.2">
      <c r="A13" s="25">
        <v>2002</v>
      </c>
      <c r="B13" s="12">
        <f t="shared" si="1"/>
        <v>39639.402999999998</v>
      </c>
      <c r="C13" s="13">
        <v>5936.7</v>
      </c>
      <c r="D13" s="13">
        <v>33702.703000000001</v>
      </c>
      <c r="E13" s="40">
        <f t="shared" si="0"/>
        <v>505.9</v>
      </c>
      <c r="F13" s="26">
        <v>257.89999999999998</v>
      </c>
      <c r="G13" s="38">
        <v>41.3</v>
      </c>
      <c r="H13" s="19">
        <v>69.599999999999994</v>
      </c>
      <c r="I13" s="42">
        <v>82.5</v>
      </c>
      <c r="J13" s="36">
        <v>46.4</v>
      </c>
      <c r="K13" s="35">
        <v>36.1</v>
      </c>
      <c r="L13" s="32" t="s">
        <v>25</v>
      </c>
      <c r="M13" s="35">
        <v>64.5</v>
      </c>
      <c r="N13" s="34" t="s">
        <v>25</v>
      </c>
      <c r="O13" s="38">
        <v>0</v>
      </c>
      <c r="P13" s="26">
        <v>248</v>
      </c>
      <c r="Q13" s="7"/>
    </row>
    <row r="14" spans="1:18" ht="7.7" customHeight="1" x14ac:dyDescent="0.2">
      <c r="A14" s="25">
        <v>2003</v>
      </c>
      <c r="B14" s="12">
        <f t="shared" si="1"/>
        <v>38193.222000000002</v>
      </c>
      <c r="C14" s="13">
        <v>5987.4610000000002</v>
      </c>
      <c r="D14" s="13">
        <v>32205.760999999999</v>
      </c>
      <c r="E14" s="40">
        <f t="shared" si="0"/>
        <v>427.67</v>
      </c>
      <c r="F14" s="26">
        <v>347.67</v>
      </c>
      <c r="G14" s="38">
        <v>55.6</v>
      </c>
      <c r="H14" s="19">
        <v>93.9</v>
      </c>
      <c r="I14" s="42">
        <v>111.27</v>
      </c>
      <c r="J14" s="36">
        <v>62.63</v>
      </c>
      <c r="K14" s="35">
        <v>48.64</v>
      </c>
      <c r="L14" s="32" t="s">
        <v>25</v>
      </c>
      <c r="M14" s="35">
        <v>86.9</v>
      </c>
      <c r="N14" s="34" t="s">
        <v>25</v>
      </c>
      <c r="O14" s="38">
        <v>0</v>
      </c>
      <c r="P14" s="26">
        <v>80</v>
      </c>
      <c r="Q14" s="7"/>
    </row>
    <row r="15" spans="1:18" ht="7.7" customHeight="1" x14ac:dyDescent="0.2">
      <c r="A15" s="25">
        <v>2004</v>
      </c>
      <c r="B15" s="12">
        <f t="shared" si="1"/>
        <v>43971.65</v>
      </c>
      <c r="C15" s="13">
        <v>4417.3329999999996</v>
      </c>
      <c r="D15" s="13">
        <v>39554.317000000003</v>
      </c>
      <c r="E15" s="40">
        <f t="shared" si="0"/>
        <v>731.7</v>
      </c>
      <c r="F15" s="26">
        <v>585.4</v>
      </c>
      <c r="G15" s="38">
        <v>93.7</v>
      </c>
      <c r="H15" s="19">
        <v>158.1</v>
      </c>
      <c r="I15" s="42">
        <v>187.3</v>
      </c>
      <c r="J15" s="36">
        <v>105.4</v>
      </c>
      <c r="K15" s="35">
        <v>81.900000000000006</v>
      </c>
      <c r="L15" s="32" t="s">
        <v>25</v>
      </c>
      <c r="M15" s="35">
        <v>146.30000000000001</v>
      </c>
      <c r="N15" s="34" t="s">
        <v>25</v>
      </c>
      <c r="O15" s="38">
        <v>0</v>
      </c>
      <c r="P15" s="26">
        <v>146.30000000000001</v>
      </c>
      <c r="Q15" s="7"/>
    </row>
    <row r="16" spans="1:18" ht="7.7" customHeight="1" x14ac:dyDescent="0.2">
      <c r="A16" s="25">
        <v>2005</v>
      </c>
      <c r="B16" s="12">
        <f t="shared" si="1"/>
        <v>34200.097000000002</v>
      </c>
      <c r="C16" s="13">
        <v>4149.1170000000002</v>
      </c>
      <c r="D16" s="13">
        <v>30050.98</v>
      </c>
      <c r="E16" s="40">
        <v>1167.8</v>
      </c>
      <c r="F16" s="26">
        <v>911.8</v>
      </c>
      <c r="G16" s="38">
        <v>120.3</v>
      </c>
      <c r="H16" s="19">
        <v>349.2</v>
      </c>
      <c r="I16" s="42">
        <v>183</v>
      </c>
      <c r="J16" s="36">
        <v>167.8</v>
      </c>
      <c r="K16" s="35">
        <v>15.2</v>
      </c>
      <c r="L16" s="32" t="s">
        <v>25</v>
      </c>
      <c r="M16" s="35">
        <v>235.5</v>
      </c>
      <c r="N16" s="27">
        <v>18.7</v>
      </c>
      <c r="O16" s="38">
        <v>5.0999999999999996</v>
      </c>
      <c r="P16" s="26">
        <v>256</v>
      </c>
      <c r="Q16" s="7"/>
    </row>
    <row r="17" spans="1:19" ht="7.7" customHeight="1" x14ac:dyDescent="0.2">
      <c r="A17" s="25">
        <v>2006</v>
      </c>
      <c r="B17" s="12"/>
      <c r="C17" s="13"/>
      <c r="D17" s="13"/>
      <c r="E17" s="40">
        <v>1923</v>
      </c>
      <c r="F17" s="26">
        <v>1266</v>
      </c>
      <c r="G17" s="38">
        <v>175</v>
      </c>
      <c r="H17" s="19">
        <v>506</v>
      </c>
      <c r="I17" s="42">
        <v>205</v>
      </c>
      <c r="J17" s="36">
        <v>189</v>
      </c>
      <c r="K17" s="35">
        <v>16</v>
      </c>
      <c r="L17" s="32" t="s">
        <v>25</v>
      </c>
      <c r="M17" s="35">
        <v>318</v>
      </c>
      <c r="N17" s="27">
        <v>30</v>
      </c>
      <c r="O17" s="38">
        <v>32</v>
      </c>
      <c r="P17" s="26">
        <v>657</v>
      </c>
      <c r="Q17" s="7"/>
    </row>
    <row r="18" spans="1:19" ht="7.7" customHeight="1" x14ac:dyDescent="0.2">
      <c r="A18" s="25">
        <v>2007</v>
      </c>
      <c r="B18" s="12"/>
      <c r="C18" s="13"/>
      <c r="D18" s="13"/>
      <c r="E18" s="40">
        <v>2156</v>
      </c>
      <c r="F18" s="26">
        <v>1530</v>
      </c>
      <c r="G18" s="38">
        <v>189</v>
      </c>
      <c r="H18" s="19">
        <v>700</v>
      </c>
      <c r="I18" s="42">
        <v>218</v>
      </c>
      <c r="J18" s="36">
        <v>199</v>
      </c>
      <c r="K18" s="35">
        <v>19</v>
      </c>
      <c r="L18" s="32" t="s">
        <v>25</v>
      </c>
      <c r="M18" s="35">
        <v>337</v>
      </c>
      <c r="N18" s="27">
        <v>53</v>
      </c>
      <c r="O18" s="38">
        <v>33</v>
      </c>
      <c r="P18" s="26">
        <v>626</v>
      </c>
      <c r="Q18" s="7"/>
    </row>
    <row r="19" spans="1:19" ht="7.7" customHeight="1" x14ac:dyDescent="0.2">
      <c r="A19" s="25">
        <v>2008</v>
      </c>
      <c r="B19" s="12"/>
      <c r="C19" s="13"/>
      <c r="D19" s="13"/>
      <c r="E19" s="40">
        <v>3656</v>
      </c>
      <c r="F19" s="26">
        <v>2727</v>
      </c>
      <c r="G19" s="38">
        <v>175</v>
      </c>
      <c r="H19" s="19">
        <v>351</v>
      </c>
      <c r="I19" s="42">
        <v>1200</v>
      </c>
      <c r="J19" s="36">
        <v>1124</v>
      </c>
      <c r="K19" s="35">
        <v>76</v>
      </c>
      <c r="L19" s="32" t="s">
        <v>25</v>
      </c>
      <c r="M19" s="35">
        <v>835</v>
      </c>
      <c r="N19" s="27">
        <v>68</v>
      </c>
      <c r="O19" s="38">
        <v>98</v>
      </c>
      <c r="P19" s="26">
        <v>929</v>
      </c>
      <c r="Q19" s="7"/>
    </row>
    <row r="20" spans="1:19" ht="7.7" customHeight="1" x14ac:dyDescent="0.2">
      <c r="A20" s="25">
        <v>2009</v>
      </c>
      <c r="B20" s="12"/>
      <c r="C20" s="13"/>
      <c r="D20" s="13"/>
      <c r="E20" s="40">
        <v>2858</v>
      </c>
      <c r="F20" s="26">
        <v>2418</v>
      </c>
      <c r="G20" s="38">
        <v>221</v>
      </c>
      <c r="H20" s="19">
        <v>365</v>
      </c>
      <c r="I20" s="42">
        <v>1330</v>
      </c>
      <c r="J20" s="36">
        <v>946</v>
      </c>
      <c r="K20" s="35">
        <v>384</v>
      </c>
      <c r="L20" s="32" t="s">
        <v>25</v>
      </c>
      <c r="M20" s="35">
        <v>350</v>
      </c>
      <c r="N20" s="27">
        <v>63</v>
      </c>
      <c r="O20" s="38">
        <v>89</v>
      </c>
      <c r="P20" s="26">
        <v>440</v>
      </c>
      <c r="Q20" s="7"/>
    </row>
    <row r="21" spans="1:19" ht="7.7" customHeight="1" x14ac:dyDescent="0.2">
      <c r="A21" s="25">
        <v>2010</v>
      </c>
      <c r="B21" s="12"/>
      <c r="C21" s="13"/>
      <c r="D21" s="13"/>
      <c r="E21" s="40">
        <f>F21+P21</f>
        <v>3316</v>
      </c>
      <c r="F21" s="26">
        <f>G21+H21+I21+M21+N21+O21</f>
        <v>2802</v>
      </c>
      <c r="G21" s="38">
        <v>413</v>
      </c>
      <c r="H21" s="19">
        <v>485</v>
      </c>
      <c r="I21" s="42">
        <f>J21+K21</f>
        <v>772</v>
      </c>
      <c r="J21" s="36">
        <v>707</v>
      </c>
      <c r="K21" s="35">
        <v>65</v>
      </c>
      <c r="L21" s="32" t="s">
        <v>25</v>
      </c>
      <c r="M21" s="35">
        <v>706</v>
      </c>
      <c r="N21" s="27">
        <v>78</v>
      </c>
      <c r="O21" s="38">
        <f>53+60+235</f>
        <v>348</v>
      </c>
      <c r="P21" s="26">
        <v>514</v>
      </c>
      <c r="Q21" s="7"/>
    </row>
    <row r="22" spans="1:19" ht="7.7" customHeight="1" x14ac:dyDescent="0.2">
      <c r="A22" s="25">
        <v>2011</v>
      </c>
      <c r="B22" s="12"/>
      <c r="C22" s="13"/>
      <c r="D22" s="13"/>
      <c r="E22" s="40">
        <v>5612</v>
      </c>
      <c r="F22" s="26">
        <v>5053</v>
      </c>
      <c r="G22" s="38">
        <v>672</v>
      </c>
      <c r="H22" s="19">
        <v>1174</v>
      </c>
      <c r="I22" s="42">
        <v>810</v>
      </c>
      <c r="J22" s="36">
        <v>737</v>
      </c>
      <c r="K22" s="35">
        <v>73</v>
      </c>
      <c r="L22" s="32" t="s">
        <v>25</v>
      </c>
      <c r="M22" s="35">
        <v>1082</v>
      </c>
      <c r="N22" s="27">
        <v>162</v>
      </c>
      <c r="O22" s="38">
        <v>1153</v>
      </c>
      <c r="P22" s="26">
        <v>559</v>
      </c>
      <c r="Q22" s="7"/>
    </row>
    <row r="23" spans="1:19" ht="7.7" customHeight="1" x14ac:dyDescent="0.2">
      <c r="A23" s="25">
        <v>2012</v>
      </c>
      <c r="B23" s="12"/>
      <c r="C23" s="13"/>
      <c r="D23" s="13"/>
      <c r="E23" s="40">
        <v>8043</v>
      </c>
      <c r="F23" s="26">
        <f>G23+H23+I23+M23+N23+O23</f>
        <v>7145</v>
      </c>
      <c r="G23" s="38">
        <v>798</v>
      </c>
      <c r="H23" s="19">
        <v>1767</v>
      </c>
      <c r="I23" s="42">
        <f>J23+K23</f>
        <v>851</v>
      </c>
      <c r="J23" s="36">
        <v>711</v>
      </c>
      <c r="K23" s="35">
        <v>140</v>
      </c>
      <c r="L23" s="32" t="s">
        <v>25</v>
      </c>
      <c r="M23" s="35">
        <v>1723</v>
      </c>
      <c r="N23" s="27">
        <v>116</v>
      </c>
      <c r="O23" s="38">
        <f>36+101+634+1039+80</f>
        <v>1890</v>
      </c>
      <c r="P23" s="26">
        <v>898</v>
      </c>
      <c r="Q23" s="7"/>
    </row>
    <row r="24" spans="1:19" ht="7.7" customHeight="1" x14ac:dyDescent="0.2">
      <c r="A24" s="25">
        <v>2013</v>
      </c>
      <c r="B24" s="12"/>
      <c r="C24" s="13"/>
      <c r="D24" s="13"/>
      <c r="E24" s="40">
        <v>6575.8</v>
      </c>
      <c r="F24" s="26">
        <v>5831.5</v>
      </c>
      <c r="G24" s="38">
        <v>708.7</v>
      </c>
      <c r="H24" s="19">
        <v>1322.7</v>
      </c>
      <c r="I24" s="42">
        <f>J24+K24</f>
        <v>653.70000000000005</v>
      </c>
      <c r="J24" s="36">
        <v>584.1</v>
      </c>
      <c r="K24" s="35">
        <v>69.599999999999994</v>
      </c>
      <c r="L24" s="32" t="s">
        <v>25</v>
      </c>
      <c r="M24" s="35">
        <v>1322.7</v>
      </c>
      <c r="N24" s="27">
        <v>106.7</v>
      </c>
      <c r="O24" s="38">
        <f>54.9+52.2+14.4+53.3+400.5+454.4</f>
        <v>1029.6999999999998</v>
      </c>
      <c r="P24" s="26">
        <v>744.3</v>
      </c>
      <c r="Q24" s="7"/>
    </row>
    <row r="25" spans="1:19" ht="7.7" customHeight="1" x14ac:dyDescent="0.2">
      <c r="A25" s="25">
        <v>2014</v>
      </c>
      <c r="B25" s="12"/>
      <c r="C25" s="13"/>
      <c r="D25" s="13"/>
      <c r="E25" s="41">
        <f>F25+P25</f>
        <v>4947.6999999999989</v>
      </c>
      <c r="F25" s="28">
        <f>G25+H25+I25+M25+N25+O25</f>
        <v>4166.2999999999993</v>
      </c>
      <c r="G25" s="38">
        <v>513.1</v>
      </c>
      <c r="H25" s="19">
        <v>1360.4</v>
      </c>
      <c r="I25" s="43">
        <f>J25+K25</f>
        <v>415.2</v>
      </c>
      <c r="J25" s="37">
        <v>339.5</v>
      </c>
      <c r="K25" s="35">
        <v>75.7</v>
      </c>
      <c r="L25" s="33" t="s">
        <v>25</v>
      </c>
      <c r="M25" s="35">
        <v>622.70000000000005</v>
      </c>
      <c r="N25" s="29">
        <v>88.1</v>
      </c>
      <c r="O25" s="38">
        <f>70.9+57.5+41.9+18.9+39.9+444.9+492.8</f>
        <v>1166.8</v>
      </c>
      <c r="P25" s="28">
        <v>781.4</v>
      </c>
      <c r="Q25" s="7"/>
    </row>
    <row r="26" spans="1:19" ht="7.7" customHeight="1" x14ac:dyDescent="0.2">
      <c r="A26" s="25">
        <v>2015</v>
      </c>
      <c r="B26" s="12"/>
      <c r="C26" s="13"/>
      <c r="D26" s="13"/>
      <c r="E26" s="55">
        <v>4630.3999999999996</v>
      </c>
      <c r="F26" s="56">
        <v>4171.1000000000004</v>
      </c>
      <c r="G26" s="57">
        <v>402.3</v>
      </c>
      <c r="H26" s="58">
        <v>663.1</v>
      </c>
      <c r="I26" s="59">
        <f>J26+K26</f>
        <v>761.6</v>
      </c>
      <c r="J26" s="60">
        <v>719.4</v>
      </c>
      <c r="K26" s="61">
        <v>42.2</v>
      </c>
      <c r="L26" s="62" t="s">
        <v>25</v>
      </c>
      <c r="M26" s="61">
        <v>999</v>
      </c>
      <c r="N26" s="63">
        <v>202.9</v>
      </c>
      <c r="O26" s="57">
        <f>67.1+45.2+19.7+10.5+17.6+510.7+472.1</f>
        <v>1142.9000000000001</v>
      </c>
      <c r="P26" s="56">
        <v>458.7</v>
      </c>
      <c r="Q26" s="7"/>
    </row>
    <row r="27" spans="1:19" ht="7.7" customHeight="1" x14ac:dyDescent="0.2">
      <c r="A27" s="44" t="s">
        <v>23</v>
      </c>
      <c r="B27" s="12"/>
      <c r="C27" s="13"/>
      <c r="D27" s="13"/>
      <c r="E27" s="55">
        <v>4702.6000000000004</v>
      </c>
      <c r="F27" s="56">
        <v>4212.6000000000004</v>
      </c>
      <c r="G27" s="57">
        <v>343.2</v>
      </c>
      <c r="H27" s="58">
        <v>946.5</v>
      </c>
      <c r="I27" s="59">
        <f>J27+K27</f>
        <v>682.7</v>
      </c>
      <c r="J27" s="60">
        <v>641.20000000000005</v>
      </c>
      <c r="K27" s="61">
        <v>41.5</v>
      </c>
      <c r="L27" s="62" t="s">
        <v>25</v>
      </c>
      <c r="M27" s="61">
        <v>901.1</v>
      </c>
      <c r="N27" s="63">
        <v>134.1</v>
      </c>
      <c r="O27" s="57">
        <f>86.9+47.5+17.8+22.5+19.6+479.2+531.2</f>
        <v>1204.7</v>
      </c>
      <c r="P27" s="56">
        <v>490</v>
      </c>
      <c r="Q27" s="7"/>
      <c r="S27" s="30"/>
    </row>
    <row r="28" spans="1:19" ht="0.95" customHeight="1" x14ac:dyDescent="0.2">
      <c r="A28" s="73"/>
      <c r="B28" s="14"/>
      <c r="C28" s="15"/>
      <c r="D28" s="15"/>
      <c r="E28" s="72"/>
      <c r="F28" s="71"/>
      <c r="G28" s="71"/>
      <c r="H28" s="71"/>
      <c r="I28" s="72"/>
      <c r="J28" s="71"/>
      <c r="K28" s="71"/>
      <c r="L28" s="71"/>
      <c r="M28" s="71"/>
      <c r="N28" s="71"/>
      <c r="O28" s="71"/>
      <c r="P28" s="71"/>
      <c r="Q28" s="8"/>
      <c r="R28" s="2"/>
    </row>
    <row r="29" spans="1:19" s="2" customFormat="1" ht="7.9" customHeight="1" x14ac:dyDescent="0.2">
      <c r="A29" s="16" t="s">
        <v>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</row>
    <row r="30" spans="1:19" s="2" customFormat="1" ht="7.7" customHeight="1" x14ac:dyDescent="0.2">
      <c r="A30" s="16" t="s">
        <v>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/>
    </row>
    <row r="31" spans="1:19" s="2" customFormat="1" ht="7.7" customHeight="1" x14ac:dyDescent="0.2">
      <c r="A31" s="16" t="s">
        <v>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/>
    </row>
    <row r="32" spans="1:19" s="2" customFormat="1" ht="7.7" customHeight="1" x14ac:dyDescent="0.25">
      <c r="A32" s="16" t="s">
        <v>14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8"/>
    </row>
    <row r="33" spans="1:23" s="2" customFormat="1" ht="7.7" customHeight="1" x14ac:dyDescent="0.2">
      <c r="A33" s="16" t="s">
        <v>15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/>
    </row>
    <row r="34" spans="1:23" s="2" customFormat="1" ht="7.7" customHeight="1" x14ac:dyDescent="0.2">
      <c r="A34" s="16" t="s">
        <v>26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/>
    </row>
    <row r="35" spans="1:23" s="2" customFormat="1" ht="7.7" customHeight="1" x14ac:dyDescent="0.2">
      <c r="A35" s="16" t="s">
        <v>21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/>
    </row>
    <row r="36" spans="1:23" ht="9.75" customHeight="1" x14ac:dyDescent="0.2">
      <c r="A36" s="16" t="s">
        <v>24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8"/>
      <c r="R36" s="2"/>
    </row>
    <row r="37" spans="1:23" ht="15" x14ac:dyDescent="0.25">
      <c r="A37" s="64"/>
      <c r="B37" s="65"/>
      <c r="C37" s="65"/>
      <c r="D37" s="66"/>
      <c r="E37" s="67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3"/>
      <c r="R37" s="23"/>
      <c r="S37" s="23"/>
      <c r="T37" s="23"/>
      <c r="U37" s="23"/>
      <c r="V37" s="24"/>
      <c r="W37" s="23"/>
    </row>
    <row r="38" spans="1:23" x14ac:dyDescent="0.2">
      <c r="A38" s="68"/>
      <c r="B38" s="68"/>
      <c r="C38" s="69"/>
      <c r="D38" s="69"/>
      <c r="E38" s="67"/>
      <c r="F38" s="69"/>
      <c r="G38" s="69"/>
      <c r="H38" s="69"/>
      <c r="I38" s="69"/>
      <c r="J38" s="69"/>
      <c r="K38" s="70"/>
      <c r="L38" s="70"/>
      <c r="M38" s="70"/>
      <c r="N38" s="70"/>
      <c r="O38" s="70"/>
      <c r="P38" s="70"/>
      <c r="Q38" s="2"/>
      <c r="R38" s="2"/>
    </row>
    <row r="39" spans="1:23" x14ac:dyDescent="0.2">
      <c r="A39" s="68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23" x14ac:dyDescent="0.2">
      <c r="A40" s="68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</sheetData>
  <mergeCells count="2">
    <mergeCell ref="B3:D3"/>
    <mergeCell ref="B4:D4"/>
  </mergeCells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561</vt:lpstr>
      <vt:lpstr>'561'!Área_de_impresión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Berenice Sanchez Hernandez</dc:creator>
  <cp:lastModifiedBy>silvia_gonzalezr</cp:lastModifiedBy>
  <cp:lastPrinted>2017-08-08T02:01:08Z</cp:lastPrinted>
  <dcterms:created xsi:type="dcterms:W3CDTF">2013-07-26T23:35:11Z</dcterms:created>
  <dcterms:modified xsi:type="dcterms:W3CDTF">2017-08-23T19:24:17Z</dcterms:modified>
</cp:coreProperties>
</file>