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los_lopezz\Documents\carlos_lopez\01_INF GESTION\01.2_INF DE GOB\IG_2017\00_Sitio\3. Anexo\3.05 Para OPR\1. Anexo Gasto_OPR (paginado)\Excel\"/>
    </mc:Choice>
  </mc:AlternateContent>
  <bookViews>
    <workbookView xWindow="120" yWindow="120" windowWidth="11595" windowHeight="5130"/>
  </bookViews>
  <sheets>
    <sheet name="M04_622" sheetId="5" r:id="rId1"/>
  </sheets>
  <definedNames>
    <definedName name="_xlnm.Print_Area" localSheetId="0">M04_622!$A$1:$H$50</definedName>
  </definedNames>
  <calcPr calcId="152511"/>
</workbook>
</file>

<file path=xl/calcChain.xml><?xml version="1.0" encoding="utf-8"?>
<calcChain xmlns="http://schemas.openxmlformats.org/spreadsheetml/2006/main">
  <c r="B12" i="5" l="1"/>
  <c r="B11" i="5"/>
  <c r="B10" i="5"/>
  <c r="B9" i="5"/>
  <c r="G8" i="5"/>
  <c r="C8" i="5"/>
  <c r="C7" i="5" s="1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G43" i="5" s="1"/>
  <c r="G7" i="5" s="1"/>
  <c r="D9" i="5"/>
  <c r="H8" i="5"/>
  <c r="H7" i="5" s="1"/>
  <c r="E8" i="5"/>
  <c r="F8" i="5"/>
  <c r="F7" i="5" s="1"/>
  <c r="B8" i="5" l="1"/>
  <c r="B7" i="5" s="1"/>
  <c r="D8" i="5"/>
  <c r="E7" i="5"/>
  <c r="D7" i="5" s="1"/>
</calcChain>
</file>

<file path=xl/sharedStrings.xml><?xml version="1.0" encoding="utf-8"?>
<sst xmlns="http://schemas.openxmlformats.org/spreadsheetml/2006/main" count="57" uniqueCount="56">
  <si>
    <t>(Miles de pesos)</t>
  </si>
  <si>
    <t>Entidad Federativa</t>
  </si>
  <si>
    <t xml:space="preserve"> En el país</t>
  </si>
  <si>
    <t xml:space="preserve">  Aguascalientes</t>
  </si>
  <si>
    <t xml:space="preserve">  Baja California </t>
  </si>
  <si>
    <t xml:space="preserve">  Baja California Sur</t>
  </si>
  <si>
    <t xml:space="preserve">  Campeche</t>
  </si>
  <si>
    <t xml:space="preserve">  Coahuila</t>
  </si>
  <si>
    <t xml:space="preserve">  Colima</t>
  </si>
  <si>
    <t xml:space="preserve">  Chiapas</t>
  </si>
  <si>
    <t xml:space="preserve">  Chihuahua</t>
  </si>
  <si>
    <t xml:space="preserve">  Distrito Federal</t>
  </si>
  <si>
    <t xml:space="preserve">  Durango</t>
  </si>
  <si>
    <t xml:space="preserve">  Guanajuato</t>
  </si>
  <si>
    <t xml:space="preserve">  Guerrero</t>
  </si>
  <si>
    <t xml:space="preserve">  Hidalgo</t>
  </si>
  <si>
    <t xml:space="preserve">  Jalisco</t>
  </si>
  <si>
    <t xml:space="preserve">  México</t>
  </si>
  <si>
    <t xml:space="preserve">  Michoacán</t>
  </si>
  <si>
    <t xml:space="preserve">  Morelos</t>
  </si>
  <si>
    <t xml:space="preserve">  Nayarit</t>
  </si>
  <si>
    <t xml:space="preserve">  Nuevo León</t>
  </si>
  <si>
    <t xml:space="preserve">  Oaxaca</t>
  </si>
  <si>
    <t xml:space="preserve">  Puebla</t>
  </si>
  <si>
    <t xml:space="preserve">  Querétaro</t>
  </si>
  <si>
    <t xml:space="preserve">  Quintana Roo</t>
  </si>
  <si>
    <t xml:space="preserve">  San Luis Potosí</t>
  </si>
  <si>
    <t xml:space="preserve">  Sinaloa</t>
  </si>
  <si>
    <t xml:space="preserve">  Sonora</t>
  </si>
  <si>
    <t xml:space="preserve">  Tabasco</t>
  </si>
  <si>
    <t xml:space="preserve">  Tamaulipas</t>
  </si>
  <si>
    <t xml:space="preserve">  Tlaxcala</t>
  </si>
  <si>
    <t xml:space="preserve">  Veracruz</t>
  </si>
  <si>
    <t xml:space="preserve">  Yucatán</t>
  </si>
  <si>
    <t xml:space="preserve">  Zacatecas</t>
  </si>
  <si>
    <t>En el extranjero</t>
  </si>
  <si>
    <t>Total</t>
  </si>
  <si>
    <t>3/ Se refiere a recursos propios.</t>
  </si>
  <si>
    <t>No distribuible</t>
  </si>
  <si>
    <t>geográficamente</t>
  </si>
  <si>
    <t>5/ Se refiere a los recursos fiscales transferidos a los gobiernos estatales y municipales.</t>
  </si>
  <si>
    <t xml:space="preserve">Total </t>
  </si>
  <si>
    <t>Amortización de
PIDIREGAS</t>
  </si>
  <si>
    <t>Inversión física sin amortización de PIDIREGAS</t>
  </si>
  <si>
    <t>1/ Se excluyen las aportaciones al ISSSTE. La suma de los parciales puede no coincidir con los totales debido al redondeo de las cifras.</t>
  </si>
  <si>
    <t xml:space="preserve">               </t>
  </si>
  <si>
    <t>2/ Se refiere a su gasto directo financiado con recursos fiscales, así como con recursos provenientes del BID-BIRF y otros financiamientos externos, y Contraparte Nacional.</t>
  </si>
  <si>
    <t>(Continuación)</t>
  </si>
  <si>
    <r>
      <t>Inversión física federal ejercida por entidad federativa</t>
    </r>
    <r>
      <rPr>
        <b/>
        <vertAlign val="superscript"/>
        <sz val="8.5"/>
        <rFont val="Soberana Sans Light"/>
        <family val="3"/>
      </rPr>
      <t>1/</t>
    </r>
  </si>
  <si>
    <r>
      <t>Gobierno
 Federal</t>
    </r>
    <r>
      <rPr>
        <vertAlign val="superscript"/>
        <sz val="6"/>
        <rFont val="Soberana Sans Light"/>
        <family val="3"/>
      </rPr>
      <t>2/</t>
    </r>
  </si>
  <si>
    <r>
      <t>Entidades de control presupuestario directo</t>
    </r>
    <r>
      <rPr>
        <vertAlign val="superscript"/>
        <sz val="6"/>
        <rFont val="Soberana Sans Light"/>
        <family val="3"/>
      </rPr>
      <t>3/</t>
    </r>
  </si>
  <si>
    <r>
      <t>Entidades de 
control presupuestario indirecto</t>
    </r>
    <r>
      <rPr>
        <vertAlign val="superscript"/>
        <sz val="6"/>
        <rFont val="Soberana Sans Light"/>
        <family val="3"/>
      </rPr>
      <t>4/</t>
    </r>
  </si>
  <si>
    <r>
      <t>Gobiernos de entidades federativas y municipios</t>
    </r>
    <r>
      <rPr>
        <vertAlign val="superscript"/>
        <sz val="6"/>
        <rFont val="Soberana Sans Light"/>
        <family val="3"/>
      </rPr>
      <t>5/</t>
    </r>
  </si>
  <si>
    <t xml:space="preserve">4/ Incluye la inversión de las entidades de control presupuestario indirecto financiada con recursos fiscales, BID-BIRF y otros financiamientos externos, Contraparte Nacional, recursos propios, créditos y cooperaciones.  </t>
  </si>
  <si>
    <t xml:space="preserve">              </t>
  </si>
  <si>
    <t>Fuente: Cuenta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</si>
</sst>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___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Soberana Sans Light"/>
      <family val="3"/>
    </font>
    <font>
      <sz val="6.5"/>
      <name val="Soberana Sans Light"/>
      <family val="3"/>
    </font>
    <font>
      <sz val="6"/>
      <name val="Soberana Sans Light"/>
      <family val="3"/>
    </font>
    <font>
      <b/>
      <sz val="6.5"/>
      <name val="Soberana Sans Light"/>
      <family val="3"/>
    </font>
    <font>
      <sz val="7"/>
      <name val="Soberana Sans Light"/>
      <family val="3"/>
    </font>
    <font>
      <b/>
      <sz val="8.5"/>
      <name val="Soberana Sans Light"/>
      <family val="3"/>
    </font>
    <font>
      <sz val="5.5"/>
      <name val="Soberana Sans Light"/>
      <family val="3"/>
    </font>
    <font>
      <b/>
      <sz val="5.5"/>
      <name val="Soberana Sans Light"/>
      <family val="3"/>
    </font>
    <font>
      <sz val="5"/>
      <name val="Soberana Sans Light"/>
      <family val="3"/>
    </font>
    <font>
      <b/>
      <sz val="5"/>
      <name val="Soberana Sans Light"/>
      <family val="3"/>
    </font>
    <font>
      <b/>
      <sz val="6"/>
      <name val="Soberana Sans Light"/>
      <family val="3"/>
    </font>
    <font>
      <b/>
      <sz val="10"/>
      <name val="Soberana Sans Light"/>
      <family val="3"/>
    </font>
    <font>
      <b/>
      <vertAlign val="superscript"/>
      <sz val="8.5"/>
      <name val="Soberana Sans Light"/>
      <family val="3"/>
    </font>
    <font>
      <vertAlign val="superscript"/>
      <sz val="6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6" xfId="0" applyNumberFormat="1" applyFont="1" applyBorder="1" applyAlignment="1">
      <alignment vertical="center"/>
    </xf>
    <xf numFmtId="0" fontId="3" fillId="0" borderId="0" xfId="0" applyFont="1" applyBorder="1"/>
    <xf numFmtId="0" fontId="8" fillId="0" borderId="0" xfId="0" applyFont="1"/>
    <xf numFmtId="0" fontId="7" fillId="0" borderId="0" xfId="0" applyFont="1"/>
    <xf numFmtId="0" fontId="5" fillId="0" borderId="0" xfId="0" applyFont="1" applyAlignment="1">
      <alignment horizontal="right"/>
    </xf>
    <xf numFmtId="0" fontId="5" fillId="2" borderId="3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2" borderId="3" xfId="1" applyFont="1" applyFill="1" applyBorder="1" applyAlignment="1">
      <alignment horizontal="justify" vertical="center"/>
    </xf>
    <xf numFmtId="4" fontId="6" fillId="0" borderId="0" xfId="0" applyNumberFormat="1" applyFont="1"/>
    <xf numFmtId="164" fontId="6" fillId="0" borderId="0" xfId="0" applyNumberFormat="1" applyFont="1"/>
    <xf numFmtId="0" fontId="6" fillId="0" borderId="0" xfId="0" applyFont="1"/>
    <xf numFmtId="0" fontId="14" fillId="0" borderId="0" xfId="0" applyFont="1"/>
    <xf numFmtId="0" fontId="10" fillId="2" borderId="4" xfId="1" applyFont="1" applyFill="1" applyBorder="1" applyAlignment="1">
      <alignment horizontal="justify" vertical="center"/>
    </xf>
    <xf numFmtId="0" fontId="9" fillId="2" borderId="4" xfId="1" applyFont="1" applyFill="1" applyBorder="1" applyAlignment="1">
      <alignment horizontal="justify"/>
    </xf>
    <xf numFmtId="0" fontId="4" fillId="0" borderId="0" xfId="0" applyFont="1" applyAlignment="1"/>
    <xf numFmtId="0" fontId="3" fillId="0" borderId="0" xfId="0" applyFont="1" applyAlignment="1"/>
    <xf numFmtId="164" fontId="4" fillId="0" borderId="6" xfId="0" applyNumberFormat="1" applyFont="1" applyBorder="1" applyAlignment="1"/>
    <xf numFmtId="0" fontId="6" fillId="0" borderId="6" xfId="0" applyFont="1" applyBorder="1" applyAlignment="1"/>
    <xf numFmtId="0" fontId="6" fillId="0" borderId="0" xfId="0" applyFont="1" applyAlignment="1"/>
    <xf numFmtId="0" fontId="14" fillId="0" borderId="0" xfId="0" applyFont="1" applyAlignment="1"/>
    <xf numFmtId="0" fontId="8" fillId="0" borderId="0" xfId="0" applyFont="1" applyAlignment="1">
      <alignment horizontal="left"/>
    </xf>
    <xf numFmtId="0" fontId="10" fillId="2" borderId="2" xfId="1" applyFont="1" applyFill="1" applyBorder="1" applyAlignment="1">
      <alignment horizontal="left"/>
    </xf>
    <xf numFmtId="165" fontId="12" fillId="0" borderId="3" xfId="0" applyNumberFormat="1" applyFont="1" applyBorder="1" applyAlignment="1">
      <alignment horizontal="right" vertical="center"/>
    </xf>
    <xf numFmtId="165" fontId="12" fillId="0" borderId="4" xfId="0" applyNumberFormat="1" applyFont="1" applyBorder="1" applyAlignment="1">
      <alignment horizontal="right" vertical="center"/>
    </xf>
    <xf numFmtId="165" fontId="12" fillId="0" borderId="4" xfId="0" applyNumberFormat="1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165" fontId="11" fillId="0" borderId="4" xfId="0" applyNumberFormat="1" applyFont="1" applyBorder="1" applyAlignment="1"/>
    <xf numFmtId="165" fontId="11" fillId="0" borderId="4" xfId="0" applyNumberFormat="1" applyFont="1" applyBorder="1" applyAlignment="1">
      <alignment horizontal="right" vertical="center"/>
    </xf>
    <xf numFmtId="165" fontId="11" fillId="0" borderId="4" xfId="0" applyNumberFormat="1" applyFont="1" applyBorder="1" applyAlignment="1">
      <alignment vertical="center"/>
    </xf>
    <xf numFmtId="165" fontId="12" fillId="0" borderId="4" xfId="0" applyNumberFormat="1" applyFont="1" applyBorder="1" applyAlignment="1"/>
    <xf numFmtId="165" fontId="12" fillId="0" borderId="4" xfId="0" applyNumberFormat="1" applyFont="1" applyBorder="1"/>
    <xf numFmtId="165" fontId="12" fillId="0" borderId="4" xfId="0" applyNumberFormat="1" applyFont="1" applyBorder="1" applyAlignment="1">
      <alignment vertical="center"/>
    </xf>
    <xf numFmtId="165" fontId="12" fillId="0" borderId="2" xfId="0" applyNumberFormat="1" applyFont="1" applyBorder="1" applyAlignment="1">
      <alignment horizontal="right" vertical="center"/>
    </xf>
    <xf numFmtId="165" fontId="12" fillId="0" borderId="2" xfId="0" applyNumberFormat="1" applyFont="1" applyBorder="1" applyAlignment="1">
      <alignment vertical="center"/>
    </xf>
    <xf numFmtId="165" fontId="12" fillId="0" borderId="2" xfId="0" applyNumberFormat="1" applyFont="1" applyBorder="1" applyAlignment="1"/>
    <xf numFmtId="0" fontId="9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5" fillId="2" borderId="3" xfId="0" applyFont="1" applyFill="1" applyBorder="1" applyAlignment="1">
      <alignment horizontal="justify" vertical="center"/>
    </xf>
    <xf numFmtId="0" fontId="5" fillId="2" borderId="4" xfId="0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6" xfId="0" applyFont="1" applyBorder="1" applyAlignment="1"/>
    <xf numFmtId="0" fontId="5" fillId="0" borderId="0" xfId="0" applyFont="1" applyAlignment="1"/>
    <xf numFmtId="0" fontId="5" fillId="0" borderId="5" xfId="0" applyFont="1" applyBorder="1" applyAlignment="1"/>
    <xf numFmtId="0" fontId="13" fillId="2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/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/>
  </cellXfs>
  <cellStyles count="2">
    <cellStyle name="Normal" xfId="0" builtinId="0"/>
    <cellStyle name="Normal_gasto programabl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142875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723900" y="1333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EurekaSans-Bold"/>
            </a:rPr>
            <a:t>1/</a:t>
          </a:r>
        </a:p>
      </xdr:txBody>
    </xdr:sp>
    <xdr:clientData/>
  </xdr:twoCellAnchor>
  <xdr:twoCellAnchor>
    <xdr:from>
      <xdr:col>1</xdr:col>
      <xdr:colOff>0</xdr:colOff>
      <xdr:row>5</xdr:row>
      <xdr:rowOff>409575</xdr:rowOff>
    </xdr:from>
    <xdr:to>
      <xdr:col>1</xdr:col>
      <xdr:colOff>0</xdr:colOff>
      <xdr:row>6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723900" y="13716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Presidencia Fina"/>
            </a:rPr>
            <a:t>2/</a:t>
          </a:r>
        </a:p>
      </xdr:txBody>
    </xdr:sp>
    <xdr:clientData/>
  </xdr:twoCellAnchor>
  <xdr:twoCellAnchor>
    <xdr:from>
      <xdr:col>1</xdr:col>
      <xdr:colOff>0</xdr:colOff>
      <xdr:row>5</xdr:row>
      <xdr:rowOff>390525</xdr:rowOff>
    </xdr:from>
    <xdr:to>
      <xdr:col>1</xdr:col>
      <xdr:colOff>0</xdr:colOff>
      <xdr:row>6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723900" y="1352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Presidencia Fina"/>
            </a:rPr>
            <a:t>3/</a:t>
          </a:r>
        </a:p>
      </xdr:txBody>
    </xdr:sp>
    <xdr:clientData/>
  </xdr:twoCellAnchor>
  <xdr:twoCellAnchor>
    <xdr:from>
      <xdr:col>1</xdr:col>
      <xdr:colOff>0</xdr:colOff>
      <xdr:row>5</xdr:row>
      <xdr:rowOff>390525</xdr:rowOff>
    </xdr:from>
    <xdr:to>
      <xdr:col>1</xdr:col>
      <xdr:colOff>0</xdr:colOff>
      <xdr:row>6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723900" y="1352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Presidencia Fina"/>
            </a:rPr>
            <a:t>4/</a:t>
          </a:r>
        </a:p>
      </xdr:txBody>
    </xdr:sp>
    <xdr:clientData/>
  </xdr:twoCellAnchor>
  <xdr:twoCellAnchor>
    <xdr:from>
      <xdr:col>1</xdr:col>
      <xdr:colOff>0</xdr:colOff>
      <xdr:row>5</xdr:row>
      <xdr:rowOff>409575</xdr:rowOff>
    </xdr:from>
    <xdr:to>
      <xdr:col>1</xdr:col>
      <xdr:colOff>0</xdr:colOff>
      <xdr:row>6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723900" y="13716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Presidencia Fina"/>
            </a:rPr>
            <a:t>2/</a:t>
          </a:r>
        </a:p>
      </xdr:txBody>
    </xdr:sp>
    <xdr:clientData/>
  </xdr:twoCellAnchor>
  <xdr:twoCellAnchor>
    <xdr:from>
      <xdr:col>1</xdr:col>
      <xdr:colOff>0</xdr:colOff>
      <xdr:row>5</xdr:row>
      <xdr:rowOff>390525</xdr:rowOff>
    </xdr:from>
    <xdr:to>
      <xdr:col>1</xdr:col>
      <xdr:colOff>0</xdr:colOff>
      <xdr:row>6</xdr:row>
      <xdr:rowOff>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723900" y="1352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Presidencia Fina"/>
            </a:rPr>
            <a:t>3/</a:t>
          </a:r>
        </a:p>
      </xdr:txBody>
    </xdr:sp>
    <xdr:clientData/>
  </xdr:twoCellAnchor>
  <xdr:twoCellAnchor>
    <xdr:from>
      <xdr:col>1</xdr:col>
      <xdr:colOff>0</xdr:colOff>
      <xdr:row>5</xdr:row>
      <xdr:rowOff>381000</xdr:rowOff>
    </xdr:from>
    <xdr:to>
      <xdr:col>1</xdr:col>
      <xdr:colOff>0</xdr:colOff>
      <xdr:row>5</xdr:row>
      <xdr:rowOff>504825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723900" y="134302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Presidencia Fina"/>
            </a:rPr>
            <a:t>4/</a:t>
          </a:r>
        </a:p>
      </xdr:txBody>
    </xdr:sp>
    <xdr:clientData/>
  </xdr:twoCellAnchor>
  <xdr:twoCellAnchor>
    <xdr:from>
      <xdr:col>6</xdr:col>
      <xdr:colOff>428625</xdr:colOff>
      <xdr:row>3</xdr:row>
      <xdr:rowOff>381000</xdr:rowOff>
    </xdr:from>
    <xdr:to>
      <xdr:col>7</xdr:col>
      <xdr:colOff>9525</xdr:colOff>
      <xdr:row>3</xdr:row>
      <xdr:rowOff>504825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4629150" y="80962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Presidencia Fina"/>
            </a:rPr>
            <a:t>4/</a:t>
          </a:r>
        </a:p>
      </xdr:txBody>
    </xdr:sp>
    <xdr:clientData/>
  </xdr:twoCellAnchor>
  <xdr:twoCellAnchor>
    <xdr:from>
      <xdr:col>2</xdr:col>
      <xdr:colOff>552450</xdr:colOff>
      <xdr:row>3</xdr:row>
      <xdr:rowOff>247650</xdr:rowOff>
    </xdr:from>
    <xdr:to>
      <xdr:col>2</xdr:col>
      <xdr:colOff>695325</xdr:colOff>
      <xdr:row>3</xdr:row>
      <xdr:rowOff>390525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1971675" y="809625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Presidencia Fina"/>
            </a:rPr>
            <a:t>2/</a:t>
          </a:r>
        </a:p>
      </xdr:txBody>
    </xdr:sp>
    <xdr:clientData/>
  </xdr:twoCellAnchor>
  <xdr:twoCellAnchor>
    <xdr:from>
      <xdr:col>7</xdr:col>
      <xdr:colOff>638175</xdr:colOff>
      <xdr:row>3</xdr:row>
      <xdr:rowOff>314325</xdr:rowOff>
    </xdr:from>
    <xdr:to>
      <xdr:col>7</xdr:col>
      <xdr:colOff>695325</xdr:colOff>
      <xdr:row>3</xdr:row>
      <xdr:rowOff>438150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5534025" y="809625"/>
          <a:ext cx="57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Presidencia Fina"/>
            </a:rPr>
            <a:t>5/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K51"/>
  <sheetViews>
    <sheetView showGridLines="0" showZeros="0" tabSelected="1" zoomScale="190" zoomScaleNormal="190" workbookViewId="0"/>
  </sheetViews>
  <sheetFormatPr baseColWidth="10" defaultRowHeight="12.75" x14ac:dyDescent="0.2"/>
  <cols>
    <col min="1" max="1" width="10.85546875" style="1" customWidth="1"/>
    <col min="2" max="8" width="10.5703125" style="1" customWidth="1"/>
    <col min="9" max="9" width="11.42578125" style="1"/>
    <col min="10" max="10" width="12.140625" style="1" bestFit="1" customWidth="1"/>
    <col min="11" max="16384" width="11.42578125" style="1"/>
  </cols>
  <sheetData>
    <row r="1" spans="1:11" ht="17.100000000000001" customHeight="1" x14ac:dyDescent="0.2">
      <c r="A1" s="24" t="s">
        <v>48</v>
      </c>
      <c r="B1" s="5"/>
      <c r="C1" s="5"/>
      <c r="D1" s="5"/>
      <c r="E1" s="5"/>
      <c r="F1" s="5"/>
    </row>
    <row r="2" spans="1:11" ht="10.5" customHeight="1" x14ac:dyDescent="0.2">
      <c r="A2" s="6" t="s">
        <v>0</v>
      </c>
      <c r="H2" s="7" t="s">
        <v>47</v>
      </c>
    </row>
    <row r="3" spans="1:11" ht="12" customHeight="1" x14ac:dyDescent="0.2">
      <c r="A3" s="41" t="s">
        <v>1</v>
      </c>
      <c r="B3" s="43">
        <v>2008</v>
      </c>
      <c r="C3" s="44"/>
      <c r="D3" s="44"/>
      <c r="E3" s="44"/>
      <c r="F3" s="44"/>
      <c r="G3" s="44"/>
      <c r="H3" s="44"/>
    </row>
    <row r="4" spans="1:11" ht="12" customHeight="1" x14ac:dyDescent="0.2">
      <c r="A4" s="42"/>
      <c r="B4" s="51" t="s">
        <v>36</v>
      </c>
      <c r="C4" s="53" t="s">
        <v>49</v>
      </c>
      <c r="D4" s="45" t="s">
        <v>50</v>
      </c>
      <c r="E4" s="46"/>
      <c r="F4" s="47"/>
      <c r="G4" s="54" t="s">
        <v>51</v>
      </c>
      <c r="H4" s="54" t="s">
        <v>52</v>
      </c>
    </row>
    <row r="5" spans="1:11" ht="12" customHeight="1" x14ac:dyDescent="0.2">
      <c r="A5" s="42"/>
      <c r="B5" s="52"/>
      <c r="C5" s="50"/>
      <c r="D5" s="48"/>
      <c r="E5" s="49"/>
      <c r="F5" s="50"/>
      <c r="G5" s="55"/>
      <c r="H5" s="55"/>
    </row>
    <row r="6" spans="1:11" ht="33" customHeight="1" x14ac:dyDescent="0.2">
      <c r="A6" s="42"/>
      <c r="B6" s="52"/>
      <c r="C6" s="50"/>
      <c r="D6" s="8" t="s">
        <v>41</v>
      </c>
      <c r="E6" s="8" t="s">
        <v>42</v>
      </c>
      <c r="F6" s="8" t="s">
        <v>43</v>
      </c>
      <c r="G6" s="55"/>
      <c r="H6" s="55"/>
    </row>
    <row r="7" spans="1:11" s="15" customFormat="1" ht="11.25" customHeight="1" x14ac:dyDescent="0.25">
      <c r="A7" s="11" t="s">
        <v>36</v>
      </c>
      <c r="B7" s="26">
        <f>SUM(B8,B41,B43)-0.4</f>
        <v>387402563</v>
      </c>
      <c r="C7" s="26">
        <f>SUM(C8,C41,C43)</f>
        <v>95139351.200000003</v>
      </c>
      <c r="D7" s="26">
        <f>SUM(E7:F7)</f>
        <v>106974885.20000002</v>
      </c>
      <c r="E7" s="26">
        <f>SUM(E8,E41,E43)</f>
        <v>55063776.400000006</v>
      </c>
      <c r="F7" s="26">
        <f>SUM(F8,F41,F43)</f>
        <v>51911108.800000004</v>
      </c>
      <c r="G7" s="26">
        <f>SUM(G8,G41,G43)</f>
        <v>51309033.29999999</v>
      </c>
      <c r="H7" s="26">
        <f>SUM(H8,H41,H43)</f>
        <v>133979293.59999996</v>
      </c>
      <c r="I7" s="12"/>
      <c r="J7" s="13"/>
      <c r="K7" s="14"/>
    </row>
    <row r="8" spans="1:11" s="15" customFormat="1" ht="11.25" customHeight="1" x14ac:dyDescent="0.25">
      <c r="A8" s="16" t="s">
        <v>2</v>
      </c>
      <c r="B8" s="27">
        <f>SUM(B9:B40)+0.5</f>
        <v>357844297.60000002</v>
      </c>
      <c r="C8" s="27">
        <f>SUM(C9:C40)-0.4</f>
        <v>74860153.100000009</v>
      </c>
      <c r="D8" s="27">
        <f>SUM(E8:F8)</f>
        <v>101670616.20000002</v>
      </c>
      <c r="E8" s="27">
        <f>SUM(E9:E40)</f>
        <v>55063776.400000006</v>
      </c>
      <c r="F8" s="27">
        <f>SUM(F9:F40)</f>
        <v>46606839.800000004</v>
      </c>
      <c r="G8" s="27">
        <f>SUM(G9:G40)</f>
        <v>47345893.899999991</v>
      </c>
      <c r="H8" s="27">
        <f>SUM(H9:H40)</f>
        <v>133967634.29999997</v>
      </c>
      <c r="I8" s="14"/>
      <c r="J8" s="14"/>
      <c r="K8" s="14"/>
    </row>
    <row r="9" spans="1:11" s="19" customFormat="1" ht="11.25" customHeight="1" x14ac:dyDescent="0.2">
      <c r="A9" s="17" t="s">
        <v>3</v>
      </c>
      <c r="B9" s="28">
        <f>2869072.9</f>
        <v>2869072.9</v>
      </c>
      <c r="C9" s="29">
        <v>631481.9</v>
      </c>
      <c r="D9" s="30">
        <f>SUM(E9:F9)</f>
        <v>61338.400000000001</v>
      </c>
      <c r="E9" s="30">
        <v>30218.400000000001</v>
      </c>
      <c r="F9" s="30">
        <v>31120</v>
      </c>
      <c r="G9" s="29">
        <v>358804.8</v>
      </c>
      <c r="H9" s="30">
        <v>1817447.9</v>
      </c>
      <c r="I9" s="18"/>
      <c r="J9" s="18"/>
      <c r="K9" s="18"/>
    </row>
    <row r="10" spans="1:11" ht="7.5" customHeight="1" x14ac:dyDescent="0.2">
      <c r="A10" s="9" t="s">
        <v>4</v>
      </c>
      <c r="B10" s="27">
        <f>7715738.3</f>
        <v>7715738.2999999998</v>
      </c>
      <c r="C10" s="31">
        <v>1526377.9</v>
      </c>
      <c r="D10" s="32">
        <f t="shared" ref="D10:D43" si="0">SUM(E10:F10)</f>
        <v>1360370</v>
      </c>
      <c r="E10" s="32">
        <v>598473.30000000005</v>
      </c>
      <c r="F10" s="32">
        <v>761896.7</v>
      </c>
      <c r="G10" s="31">
        <v>858143.1</v>
      </c>
      <c r="H10" s="32">
        <v>3970847.4</v>
      </c>
      <c r="I10" s="3"/>
      <c r="J10" s="2"/>
      <c r="K10" s="2"/>
    </row>
    <row r="11" spans="1:11" ht="7.5" customHeight="1" x14ac:dyDescent="0.2">
      <c r="A11" s="9" t="s">
        <v>5</v>
      </c>
      <c r="B11" s="27">
        <f>3385303.8</f>
        <v>3385303.8</v>
      </c>
      <c r="C11" s="31">
        <v>1149097.8</v>
      </c>
      <c r="D11" s="32">
        <f t="shared" si="0"/>
        <v>670594.80000000005</v>
      </c>
      <c r="E11" s="32">
        <v>316315.5</v>
      </c>
      <c r="F11" s="32">
        <v>354279.3</v>
      </c>
      <c r="G11" s="31">
        <v>478292.4</v>
      </c>
      <c r="H11" s="32">
        <v>1087318.8999999999</v>
      </c>
      <c r="I11" s="3"/>
      <c r="J11" s="2"/>
      <c r="K11" s="2"/>
    </row>
    <row r="12" spans="1:11" ht="7.5" customHeight="1" x14ac:dyDescent="0.2">
      <c r="A12" s="9" t="s">
        <v>6</v>
      </c>
      <c r="B12" s="27">
        <f>28026847.1</f>
        <v>28026847.100000001</v>
      </c>
      <c r="C12" s="31">
        <v>1186363.2</v>
      </c>
      <c r="D12" s="32">
        <f t="shared" si="0"/>
        <v>25251759</v>
      </c>
      <c r="E12" s="32">
        <v>22156285.600000001</v>
      </c>
      <c r="F12" s="32">
        <v>3095473.4</v>
      </c>
      <c r="G12" s="31">
        <v>431437.20000000217</v>
      </c>
      <c r="H12" s="32">
        <v>1157287.8</v>
      </c>
      <c r="I12" s="3"/>
      <c r="J12" s="2"/>
      <c r="K12" s="2"/>
    </row>
    <row r="13" spans="1:11" s="19" customFormat="1" ht="11.25" customHeight="1" x14ac:dyDescent="0.2">
      <c r="A13" s="17" t="s">
        <v>7</v>
      </c>
      <c r="B13" s="28">
        <v>5940323.5999999996</v>
      </c>
      <c r="C13" s="29">
        <v>1294370.8</v>
      </c>
      <c r="D13" s="30">
        <f t="shared" si="0"/>
        <v>707659</v>
      </c>
      <c r="E13" s="30">
        <v>202487.7</v>
      </c>
      <c r="F13" s="30">
        <v>505171.3</v>
      </c>
      <c r="G13" s="29">
        <v>609594.4</v>
      </c>
      <c r="H13" s="30">
        <v>3328699.5</v>
      </c>
      <c r="I13" s="20"/>
      <c r="J13" s="18"/>
      <c r="K13" s="18"/>
    </row>
    <row r="14" spans="1:11" ht="7.5" customHeight="1" x14ac:dyDescent="0.2">
      <c r="A14" s="9" t="s">
        <v>8</v>
      </c>
      <c r="B14" s="27">
        <v>2853663.3</v>
      </c>
      <c r="C14" s="31">
        <v>534128.4</v>
      </c>
      <c r="D14" s="32">
        <f t="shared" si="0"/>
        <v>332148.10000000003</v>
      </c>
      <c r="E14" s="32">
        <v>65674.7</v>
      </c>
      <c r="F14" s="32">
        <v>266473.40000000002</v>
      </c>
      <c r="G14" s="31">
        <v>768594.9</v>
      </c>
      <c r="H14" s="32">
        <v>1218791.8999999999</v>
      </c>
      <c r="I14" s="3"/>
      <c r="J14" s="2"/>
      <c r="K14" s="2"/>
    </row>
    <row r="15" spans="1:11" ht="7.5" customHeight="1" x14ac:dyDescent="0.2">
      <c r="A15" s="9" t="s">
        <v>9</v>
      </c>
      <c r="B15" s="27">
        <v>16532044.6</v>
      </c>
      <c r="C15" s="31">
        <v>2528331.5</v>
      </c>
      <c r="D15" s="32">
        <f t="shared" si="0"/>
        <v>3823352.1</v>
      </c>
      <c r="E15" s="32">
        <v>3118745.1</v>
      </c>
      <c r="F15" s="32">
        <v>704607</v>
      </c>
      <c r="G15" s="31">
        <v>1768972.8</v>
      </c>
      <c r="H15" s="32">
        <v>8411388.3000000007</v>
      </c>
      <c r="I15" s="3"/>
      <c r="J15" s="2"/>
      <c r="K15" s="2"/>
    </row>
    <row r="16" spans="1:11" ht="7.5" customHeight="1" x14ac:dyDescent="0.2">
      <c r="A16" s="9" t="s">
        <v>10</v>
      </c>
      <c r="B16" s="27">
        <v>8863006.3000000007</v>
      </c>
      <c r="C16" s="31">
        <v>2314077.7000000002</v>
      </c>
      <c r="D16" s="32">
        <f t="shared" si="0"/>
        <v>2126257.2000000002</v>
      </c>
      <c r="E16" s="32">
        <v>1288511.8</v>
      </c>
      <c r="F16" s="32">
        <v>837745.4</v>
      </c>
      <c r="G16" s="31">
        <v>718674.4</v>
      </c>
      <c r="H16" s="32">
        <v>3703997.1</v>
      </c>
      <c r="I16" s="3"/>
      <c r="J16" s="2"/>
      <c r="K16" s="2"/>
    </row>
    <row r="17" spans="1:11" s="19" customFormat="1" ht="11.25" customHeight="1" x14ac:dyDescent="0.2">
      <c r="A17" s="17" t="s">
        <v>11</v>
      </c>
      <c r="B17" s="28">
        <v>49275150.899999999</v>
      </c>
      <c r="C17" s="29">
        <v>17774313.800000001</v>
      </c>
      <c r="D17" s="30">
        <f t="shared" si="0"/>
        <v>6040618</v>
      </c>
      <c r="E17" s="30">
        <v>78171.100000000006</v>
      </c>
      <c r="F17" s="30">
        <v>5962446.9000000004</v>
      </c>
      <c r="G17" s="29">
        <v>19391635.699999999</v>
      </c>
      <c r="H17" s="30">
        <v>6068583.5</v>
      </c>
      <c r="I17" s="20"/>
      <c r="J17" s="18"/>
      <c r="K17" s="18"/>
    </row>
    <row r="18" spans="1:11" ht="7.5" customHeight="1" x14ac:dyDescent="0.2">
      <c r="A18" s="9" t="s">
        <v>12</v>
      </c>
      <c r="B18" s="27">
        <v>6471398.5999999996</v>
      </c>
      <c r="C18" s="31">
        <v>1165022.2</v>
      </c>
      <c r="D18" s="32">
        <f t="shared" si="0"/>
        <v>1269352.3</v>
      </c>
      <c r="E18" s="32">
        <v>156670</v>
      </c>
      <c r="F18" s="32">
        <v>1112682.3</v>
      </c>
      <c r="G18" s="31">
        <v>680741.39999999944</v>
      </c>
      <c r="H18" s="32">
        <v>3356282.7</v>
      </c>
      <c r="I18" s="3"/>
      <c r="J18" s="2"/>
      <c r="K18" s="2"/>
    </row>
    <row r="19" spans="1:11" ht="7.5" customHeight="1" x14ac:dyDescent="0.2">
      <c r="A19" s="9" t="s">
        <v>13</v>
      </c>
      <c r="B19" s="27">
        <v>11503654.199999999</v>
      </c>
      <c r="C19" s="31">
        <v>1927547.6</v>
      </c>
      <c r="D19" s="32">
        <f t="shared" si="0"/>
        <v>3446785.1</v>
      </c>
      <c r="E19" s="32">
        <v>656817.6</v>
      </c>
      <c r="F19" s="32">
        <v>2789967.5</v>
      </c>
      <c r="G19" s="31">
        <v>754368.1</v>
      </c>
      <c r="H19" s="32">
        <v>5374953.4000000004</v>
      </c>
      <c r="I19" s="3"/>
      <c r="J19" s="2"/>
      <c r="K19" s="2"/>
    </row>
    <row r="20" spans="1:11" ht="7.5" customHeight="1" x14ac:dyDescent="0.2">
      <c r="A20" s="9" t="s">
        <v>14</v>
      </c>
      <c r="B20" s="27">
        <v>10142881.1</v>
      </c>
      <c r="C20" s="31">
        <v>1954558.7</v>
      </c>
      <c r="D20" s="32">
        <f t="shared" si="0"/>
        <v>1145026.3</v>
      </c>
      <c r="E20" s="32">
        <v>154729.1</v>
      </c>
      <c r="F20" s="32">
        <v>990297.2</v>
      </c>
      <c r="G20" s="31">
        <v>1205143.7</v>
      </c>
      <c r="H20" s="32">
        <v>5838152.4000000004</v>
      </c>
      <c r="I20" s="3"/>
      <c r="J20" s="2"/>
      <c r="K20" s="2"/>
    </row>
    <row r="21" spans="1:11" s="19" customFormat="1" ht="11.25" customHeight="1" x14ac:dyDescent="0.2">
      <c r="A21" s="17" t="s">
        <v>15</v>
      </c>
      <c r="B21" s="28">
        <v>9487661.0999999996</v>
      </c>
      <c r="C21" s="29">
        <v>1679526.5</v>
      </c>
      <c r="D21" s="30">
        <f t="shared" si="0"/>
        <v>2186290.5</v>
      </c>
      <c r="E21" s="30">
        <v>246757.8</v>
      </c>
      <c r="F21" s="30">
        <v>1939532.7</v>
      </c>
      <c r="G21" s="29">
        <v>494373.39999999944</v>
      </c>
      <c r="H21" s="30">
        <v>5127470.7</v>
      </c>
      <c r="I21" s="20"/>
      <c r="J21" s="18"/>
      <c r="K21" s="18"/>
    </row>
    <row r="22" spans="1:11" ht="7.5" customHeight="1" x14ac:dyDescent="0.2">
      <c r="A22" s="9" t="s">
        <v>16</v>
      </c>
      <c r="B22" s="27">
        <v>11586383.300000001</v>
      </c>
      <c r="C22" s="31">
        <v>3231673.4</v>
      </c>
      <c r="D22" s="32">
        <f t="shared" si="0"/>
        <v>1667972.5</v>
      </c>
      <c r="E22" s="32">
        <v>190063.2</v>
      </c>
      <c r="F22" s="32">
        <v>1477909.3</v>
      </c>
      <c r="G22" s="31">
        <v>1510539.9</v>
      </c>
      <c r="H22" s="32">
        <v>5176197.5</v>
      </c>
      <c r="I22" s="3"/>
      <c r="J22" s="2"/>
      <c r="K22" s="2"/>
    </row>
    <row r="23" spans="1:11" ht="7.5" customHeight="1" x14ac:dyDescent="0.2">
      <c r="A23" s="9" t="s">
        <v>17</v>
      </c>
      <c r="B23" s="27">
        <v>22251102.800000001</v>
      </c>
      <c r="C23" s="31">
        <v>5476559</v>
      </c>
      <c r="D23" s="32">
        <f t="shared" si="0"/>
        <v>2305465.7000000002</v>
      </c>
      <c r="E23" s="32">
        <v>113071.2</v>
      </c>
      <c r="F23" s="32">
        <v>2192394.5</v>
      </c>
      <c r="G23" s="31">
        <v>2032470.1</v>
      </c>
      <c r="H23" s="32">
        <v>12436608</v>
      </c>
      <c r="I23" s="3"/>
      <c r="J23" s="2"/>
      <c r="K23" s="2"/>
    </row>
    <row r="24" spans="1:11" ht="7.5" customHeight="1" x14ac:dyDescent="0.2">
      <c r="A24" s="9" t="s">
        <v>18</v>
      </c>
      <c r="B24" s="27">
        <v>9405913.9000000004</v>
      </c>
      <c r="C24" s="31">
        <v>1607504.4</v>
      </c>
      <c r="D24" s="32">
        <f t="shared" si="0"/>
        <v>1012107.2000000001</v>
      </c>
      <c r="E24" s="32">
        <v>187693.4</v>
      </c>
      <c r="F24" s="32">
        <v>824413.8</v>
      </c>
      <c r="G24" s="31">
        <v>1391619.7</v>
      </c>
      <c r="H24" s="32">
        <v>5394682.5999999996</v>
      </c>
      <c r="I24" s="3"/>
      <c r="J24" s="2"/>
      <c r="K24" s="2"/>
    </row>
    <row r="25" spans="1:11" s="19" customFormat="1" ht="11.25" customHeight="1" x14ac:dyDescent="0.2">
      <c r="A25" s="17" t="s">
        <v>19</v>
      </c>
      <c r="B25" s="28">
        <v>3343429.2</v>
      </c>
      <c r="C25" s="29">
        <v>959843.6</v>
      </c>
      <c r="D25" s="30">
        <f t="shared" si="0"/>
        <v>318890.5</v>
      </c>
      <c r="E25" s="30">
        <v>73223.3</v>
      </c>
      <c r="F25" s="30">
        <v>245667.20000000001</v>
      </c>
      <c r="G25" s="29">
        <v>575255.9</v>
      </c>
      <c r="H25" s="30">
        <v>1489439.2</v>
      </c>
      <c r="I25" s="20"/>
      <c r="J25" s="18"/>
      <c r="K25" s="18"/>
    </row>
    <row r="26" spans="1:11" ht="7.5" customHeight="1" x14ac:dyDescent="0.2">
      <c r="A26" s="9" t="s">
        <v>20</v>
      </c>
      <c r="B26" s="27">
        <v>3746839.5</v>
      </c>
      <c r="C26" s="31">
        <v>769354.5</v>
      </c>
      <c r="D26" s="32">
        <f t="shared" si="0"/>
        <v>1039833.9</v>
      </c>
      <c r="E26" s="32">
        <v>427544.1</v>
      </c>
      <c r="F26" s="32">
        <v>612289.80000000005</v>
      </c>
      <c r="G26" s="31">
        <v>322863.09999999998</v>
      </c>
      <c r="H26" s="32">
        <v>1614788</v>
      </c>
      <c r="I26" s="3"/>
      <c r="J26" s="2"/>
      <c r="K26" s="2"/>
    </row>
    <row r="27" spans="1:11" ht="7.5" customHeight="1" x14ac:dyDescent="0.2">
      <c r="A27" s="9" t="s">
        <v>21</v>
      </c>
      <c r="B27" s="27">
        <v>12256281.5</v>
      </c>
      <c r="C27" s="31">
        <v>2705697.9</v>
      </c>
      <c r="D27" s="32">
        <f t="shared" si="0"/>
        <v>5371899</v>
      </c>
      <c r="E27" s="32">
        <v>2669811.7000000002</v>
      </c>
      <c r="F27" s="32">
        <v>2702087.3</v>
      </c>
      <c r="G27" s="31">
        <v>638587</v>
      </c>
      <c r="H27" s="32">
        <v>3540097.6</v>
      </c>
      <c r="I27" s="3"/>
      <c r="J27" s="2"/>
      <c r="K27" s="2"/>
    </row>
    <row r="28" spans="1:11" ht="7.5" customHeight="1" x14ac:dyDescent="0.2">
      <c r="A28" s="9" t="s">
        <v>22</v>
      </c>
      <c r="B28" s="27">
        <v>13094149.9</v>
      </c>
      <c r="C28" s="31">
        <v>2670986.2000000002</v>
      </c>
      <c r="D28" s="32">
        <f t="shared" si="0"/>
        <v>1871920.7</v>
      </c>
      <c r="E28" s="32">
        <v>278221.5</v>
      </c>
      <c r="F28" s="32">
        <v>1593699.2</v>
      </c>
      <c r="G28" s="31">
        <v>1033743.5</v>
      </c>
      <c r="H28" s="32">
        <v>7517499.5</v>
      </c>
      <c r="I28" s="3"/>
      <c r="J28" s="2"/>
      <c r="K28" s="2"/>
    </row>
    <row r="29" spans="1:11" s="19" customFormat="1" ht="11.25" customHeight="1" x14ac:dyDescent="0.2">
      <c r="A29" s="17" t="s">
        <v>23</v>
      </c>
      <c r="B29" s="28">
        <v>12133380.300000001</v>
      </c>
      <c r="C29" s="29">
        <v>1833343.7</v>
      </c>
      <c r="D29" s="30">
        <f t="shared" si="0"/>
        <v>812323</v>
      </c>
      <c r="E29" s="30">
        <v>112108.8</v>
      </c>
      <c r="F29" s="30">
        <v>700214.2</v>
      </c>
      <c r="G29" s="29">
        <v>1261381.3</v>
      </c>
      <c r="H29" s="30">
        <v>8226332.2999999998</v>
      </c>
      <c r="I29" s="20"/>
      <c r="J29" s="18"/>
      <c r="K29" s="18"/>
    </row>
    <row r="30" spans="1:11" ht="7.5" customHeight="1" x14ac:dyDescent="0.2">
      <c r="A30" s="9" t="s">
        <v>24</v>
      </c>
      <c r="B30" s="27">
        <v>4833619.4000000004</v>
      </c>
      <c r="C30" s="31">
        <v>1212894.5</v>
      </c>
      <c r="D30" s="32">
        <f t="shared" si="0"/>
        <v>685988.3</v>
      </c>
      <c r="E30" s="32">
        <v>370470.5</v>
      </c>
      <c r="F30" s="32">
        <v>315517.8</v>
      </c>
      <c r="G30" s="31">
        <v>562455.80000000075</v>
      </c>
      <c r="H30" s="32">
        <v>2372280.7999999998</v>
      </c>
      <c r="I30" s="3"/>
      <c r="J30" s="2"/>
      <c r="K30" s="2"/>
    </row>
    <row r="31" spans="1:11" ht="7.5" customHeight="1" x14ac:dyDescent="0.2">
      <c r="A31" s="9" t="s">
        <v>25</v>
      </c>
      <c r="B31" s="27">
        <v>4049216.3</v>
      </c>
      <c r="C31" s="31">
        <v>1178509.5</v>
      </c>
      <c r="D31" s="32">
        <f t="shared" si="0"/>
        <v>313598.90000000002</v>
      </c>
      <c r="E31" s="32">
        <v>129814.1</v>
      </c>
      <c r="F31" s="32">
        <v>183784.8</v>
      </c>
      <c r="G31" s="31">
        <v>431176.1</v>
      </c>
      <c r="H31" s="32">
        <v>2125931.7999999998</v>
      </c>
      <c r="I31" s="3"/>
      <c r="J31" s="2"/>
      <c r="K31" s="2"/>
    </row>
    <row r="32" spans="1:11" ht="7.5" customHeight="1" x14ac:dyDescent="0.2">
      <c r="A32" s="9" t="s">
        <v>26</v>
      </c>
      <c r="B32" s="27">
        <v>6119184.9000000004</v>
      </c>
      <c r="C32" s="31">
        <v>1959942.1</v>
      </c>
      <c r="D32" s="32">
        <f t="shared" si="0"/>
        <v>354425.30000000005</v>
      </c>
      <c r="E32" s="32">
        <v>247430.2</v>
      </c>
      <c r="F32" s="32">
        <v>106995.1</v>
      </c>
      <c r="G32" s="31">
        <v>561592.30000000005</v>
      </c>
      <c r="H32" s="32">
        <v>3243225.2</v>
      </c>
      <c r="I32" s="3"/>
      <c r="J32" s="2"/>
      <c r="K32" s="2"/>
    </row>
    <row r="33" spans="1:11" s="19" customFormat="1" ht="11.25" customHeight="1" x14ac:dyDescent="0.2">
      <c r="A33" s="17" t="s">
        <v>27</v>
      </c>
      <c r="B33" s="28">
        <v>8553345.1999999993</v>
      </c>
      <c r="C33" s="29">
        <v>2218595.1</v>
      </c>
      <c r="D33" s="30">
        <f t="shared" si="0"/>
        <v>761204.3</v>
      </c>
      <c r="E33" s="30">
        <v>308864.59999999998</v>
      </c>
      <c r="F33" s="30">
        <v>452339.7</v>
      </c>
      <c r="G33" s="29">
        <v>1312821.7</v>
      </c>
      <c r="H33" s="30">
        <v>4260724.0999999996</v>
      </c>
      <c r="I33" s="20"/>
      <c r="J33" s="18"/>
      <c r="K33" s="18"/>
    </row>
    <row r="34" spans="1:11" ht="7.5" customHeight="1" x14ac:dyDescent="0.2">
      <c r="A34" s="9" t="s">
        <v>28</v>
      </c>
      <c r="B34" s="27">
        <v>6894075.0999999996</v>
      </c>
      <c r="C34" s="31">
        <v>2118285.5</v>
      </c>
      <c r="D34" s="32">
        <f t="shared" si="0"/>
        <v>1715229.0999999999</v>
      </c>
      <c r="E34" s="32">
        <v>371363.2</v>
      </c>
      <c r="F34" s="32">
        <v>1343865.9</v>
      </c>
      <c r="G34" s="31">
        <v>811168.4</v>
      </c>
      <c r="H34" s="32">
        <v>2249392.1</v>
      </c>
      <c r="I34" s="3"/>
      <c r="J34" s="2"/>
      <c r="K34" s="2"/>
    </row>
    <row r="35" spans="1:11" ht="7.5" customHeight="1" x14ac:dyDescent="0.2">
      <c r="A35" s="9" t="s">
        <v>29</v>
      </c>
      <c r="B35" s="27">
        <v>17206387.5</v>
      </c>
      <c r="C35" s="31">
        <v>3038816.5</v>
      </c>
      <c r="D35" s="32">
        <f t="shared" si="0"/>
        <v>10739696.800000001</v>
      </c>
      <c r="E35" s="32">
        <v>7246142.5999999996</v>
      </c>
      <c r="F35" s="32">
        <v>3493554.2</v>
      </c>
      <c r="G35" s="31">
        <v>800287.79999999935</v>
      </c>
      <c r="H35" s="32">
        <v>2627586.4</v>
      </c>
      <c r="I35" s="3"/>
      <c r="J35" s="2"/>
      <c r="K35" s="2"/>
    </row>
    <row r="36" spans="1:11" ht="7.5" customHeight="1" x14ac:dyDescent="0.2">
      <c r="A36" s="9" t="s">
        <v>30</v>
      </c>
      <c r="B36" s="27">
        <v>19949964.699999999</v>
      </c>
      <c r="C36" s="31">
        <v>1747254.9</v>
      </c>
      <c r="D36" s="32">
        <f t="shared" si="0"/>
        <v>13313584.5</v>
      </c>
      <c r="E36" s="32">
        <v>11212442.4</v>
      </c>
      <c r="F36" s="32">
        <v>2101142.1</v>
      </c>
      <c r="G36" s="31">
        <v>1334243.2</v>
      </c>
      <c r="H36" s="32">
        <v>3554882.1</v>
      </c>
      <c r="I36" s="3"/>
      <c r="J36" s="2"/>
      <c r="K36" s="2"/>
    </row>
    <row r="37" spans="1:11" s="19" customFormat="1" ht="11.25" customHeight="1" x14ac:dyDescent="0.2">
      <c r="A37" s="17" t="s">
        <v>31</v>
      </c>
      <c r="B37" s="28">
        <v>3068385.6</v>
      </c>
      <c r="C37" s="29">
        <v>757028.8</v>
      </c>
      <c r="D37" s="30">
        <f t="shared" si="0"/>
        <v>29682.5</v>
      </c>
      <c r="E37" s="30">
        <v>5670.3</v>
      </c>
      <c r="F37" s="30">
        <v>24012.2</v>
      </c>
      <c r="G37" s="29">
        <v>257692.3</v>
      </c>
      <c r="H37" s="30">
        <v>2023982</v>
      </c>
      <c r="I37" s="20"/>
      <c r="J37" s="18"/>
      <c r="K37" s="18"/>
    </row>
    <row r="38" spans="1:11" ht="7.5" customHeight="1" x14ac:dyDescent="0.2">
      <c r="A38" s="9" t="s">
        <v>32</v>
      </c>
      <c r="B38" s="27">
        <v>25356018.699999999</v>
      </c>
      <c r="C38" s="31">
        <v>2615545.2000000002</v>
      </c>
      <c r="D38" s="32">
        <f t="shared" si="0"/>
        <v>9990520.0999999996</v>
      </c>
      <c r="E38" s="32">
        <v>1922185.8</v>
      </c>
      <c r="F38" s="32">
        <v>8068334.2999999998</v>
      </c>
      <c r="G38" s="31">
        <v>2886454.2</v>
      </c>
      <c r="H38" s="32">
        <v>9863499.1999999993</v>
      </c>
      <c r="I38" s="3"/>
      <c r="J38" s="2"/>
      <c r="K38" s="2"/>
    </row>
    <row r="39" spans="1:11" ht="7.5" customHeight="1" x14ac:dyDescent="0.2">
      <c r="A39" s="9" t="s">
        <v>33</v>
      </c>
      <c r="B39" s="27">
        <v>5348629.5</v>
      </c>
      <c r="C39" s="31">
        <v>1409085.2</v>
      </c>
      <c r="D39" s="32">
        <f t="shared" si="0"/>
        <v>875523.3</v>
      </c>
      <c r="E39" s="32">
        <v>110496</v>
      </c>
      <c r="F39" s="32">
        <v>765027.3</v>
      </c>
      <c r="G39" s="31">
        <v>458457.9</v>
      </c>
      <c r="H39" s="32">
        <v>2605563.1</v>
      </c>
      <c r="I39" s="3"/>
      <c r="J39" s="2"/>
      <c r="K39" s="2"/>
    </row>
    <row r="40" spans="1:11" ht="7.5" customHeight="1" x14ac:dyDescent="0.2">
      <c r="A40" s="9" t="s">
        <v>34</v>
      </c>
      <c r="B40" s="27">
        <v>5581244</v>
      </c>
      <c r="C40" s="31">
        <v>1684035.5</v>
      </c>
      <c r="D40" s="32">
        <f t="shared" si="0"/>
        <v>69199.8</v>
      </c>
      <c r="E40" s="32">
        <v>17301.8</v>
      </c>
      <c r="F40" s="32">
        <v>51898</v>
      </c>
      <c r="G40" s="31">
        <v>644307.4</v>
      </c>
      <c r="H40" s="32">
        <v>3183701.3</v>
      </c>
      <c r="I40" s="3"/>
      <c r="J40" s="2"/>
      <c r="K40" s="2"/>
    </row>
    <row r="41" spans="1:11" s="23" customFormat="1" ht="11.25" customHeight="1" x14ac:dyDescent="0.25">
      <c r="A41" s="16" t="s">
        <v>35</v>
      </c>
      <c r="B41" s="28">
        <v>2855056.4</v>
      </c>
      <c r="C41" s="28">
        <v>2802724.8</v>
      </c>
      <c r="D41" s="33">
        <f t="shared" si="0"/>
        <v>0</v>
      </c>
      <c r="E41" s="33"/>
      <c r="F41" s="33"/>
      <c r="G41" s="28">
        <v>52331.600000000093</v>
      </c>
      <c r="H41" s="33"/>
      <c r="I41" s="21"/>
      <c r="J41" s="22"/>
      <c r="K41" s="22"/>
    </row>
    <row r="42" spans="1:11" s="15" customFormat="1" ht="8.25" customHeight="1" x14ac:dyDescent="0.25">
      <c r="A42" s="16" t="s">
        <v>38</v>
      </c>
      <c r="B42" s="34"/>
      <c r="C42" s="27"/>
      <c r="D42" s="35">
        <f t="shared" si="0"/>
        <v>0</v>
      </c>
      <c r="E42" s="35"/>
      <c r="F42" s="35"/>
      <c r="G42" s="27">
        <v>0</v>
      </c>
      <c r="H42" s="35"/>
    </row>
    <row r="43" spans="1:11" s="15" customFormat="1" ht="8.25" customHeight="1" x14ac:dyDescent="0.25">
      <c r="A43" s="25" t="s">
        <v>39</v>
      </c>
      <c r="B43" s="36">
        <v>26703209.399999999</v>
      </c>
      <c r="C43" s="36">
        <v>17476473.300000001</v>
      </c>
      <c r="D43" s="37">
        <f t="shared" si="0"/>
        <v>5304269</v>
      </c>
      <c r="E43" s="38"/>
      <c r="F43" s="38">
        <v>5304269</v>
      </c>
      <c r="G43" s="36">
        <f>SUM(B43)-C43-D43-H43</f>
        <v>3910807.799999998</v>
      </c>
      <c r="H43" s="37">
        <v>11659.3</v>
      </c>
    </row>
    <row r="44" spans="1:11" ht="7.5" customHeight="1" x14ac:dyDescent="0.2">
      <c r="A44" s="10" t="s">
        <v>44</v>
      </c>
      <c r="B44" s="4"/>
      <c r="C44" s="4"/>
      <c r="D44" s="4"/>
      <c r="E44" s="4"/>
      <c r="F44" s="4"/>
      <c r="G44" s="4"/>
      <c r="H44" s="4"/>
    </row>
    <row r="45" spans="1:11" ht="7.5" customHeight="1" x14ac:dyDescent="0.2">
      <c r="A45" s="10" t="s">
        <v>46</v>
      </c>
      <c r="B45" s="4"/>
      <c r="C45" s="4"/>
      <c r="D45" s="4"/>
      <c r="E45" s="4"/>
      <c r="F45" s="4"/>
      <c r="G45" s="4"/>
      <c r="H45" s="4"/>
    </row>
    <row r="46" spans="1:11" ht="7.5" customHeight="1" x14ac:dyDescent="0.2">
      <c r="A46" s="10" t="s">
        <v>37</v>
      </c>
      <c r="B46" s="4"/>
      <c r="C46" s="4"/>
      <c r="D46" s="4"/>
      <c r="E46" s="4"/>
      <c r="F46" s="4"/>
      <c r="G46" s="4"/>
      <c r="H46" s="4"/>
    </row>
    <row r="47" spans="1:11" ht="16.5" customHeight="1" x14ac:dyDescent="0.2">
      <c r="A47" s="39" t="s">
        <v>53</v>
      </c>
      <c r="B47" s="40"/>
      <c r="C47" s="40"/>
      <c r="D47" s="40"/>
      <c r="E47" s="40"/>
      <c r="F47" s="40"/>
      <c r="G47" s="40"/>
      <c r="H47" s="40"/>
    </row>
    <row r="48" spans="1:11" ht="7.5" customHeight="1" x14ac:dyDescent="0.2">
      <c r="A48" s="10" t="s">
        <v>40</v>
      </c>
    </row>
    <row r="49" spans="1:8" ht="15.75" customHeight="1" x14ac:dyDescent="0.2">
      <c r="A49" s="39" t="s">
        <v>55</v>
      </c>
      <c r="B49" s="40"/>
      <c r="C49" s="40"/>
      <c r="D49" s="40"/>
      <c r="E49" s="40"/>
      <c r="F49" s="40"/>
      <c r="G49" s="40"/>
      <c r="H49" s="40"/>
    </row>
    <row r="50" spans="1:8" ht="7.5" customHeight="1" x14ac:dyDescent="0.2">
      <c r="A50" s="10" t="s">
        <v>54</v>
      </c>
    </row>
    <row r="51" spans="1:8" ht="9" customHeight="1" x14ac:dyDescent="0.2">
      <c r="A51" s="10" t="s">
        <v>45</v>
      </c>
    </row>
  </sheetData>
  <mergeCells count="9">
    <mergeCell ref="A47:H47"/>
    <mergeCell ref="A49:H49"/>
    <mergeCell ref="A3:A6"/>
    <mergeCell ref="B3:H3"/>
    <mergeCell ref="D4:F5"/>
    <mergeCell ref="B4:B6"/>
    <mergeCell ref="C4:C6"/>
    <mergeCell ref="G4:G6"/>
    <mergeCell ref="H4:H6"/>
  </mergeCells>
  <phoneticPr fontId="2" type="noConversion"/>
  <pageMargins left="0.98425196850393704" right="0.98425196850393704" top="1.5748031496062993" bottom="0.78740157480314965" header="0" footer="0"/>
  <pageSetup paperSize="11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M04_622</vt:lpstr>
      <vt:lpstr>M04_622!Área_de_impresión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lilia_loza</dc:creator>
  <cp:lastModifiedBy>UCG</cp:lastModifiedBy>
  <cp:lastPrinted>2014-08-18T18:01:41Z</cp:lastPrinted>
  <dcterms:created xsi:type="dcterms:W3CDTF">2007-01-29T19:03:39Z</dcterms:created>
  <dcterms:modified xsi:type="dcterms:W3CDTF">2017-08-21T19:32:38Z</dcterms:modified>
</cp:coreProperties>
</file>