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arlos_lopezz\Documents\carlos_lopez\01_INF GESTION\01.2_INF DE GOB\IG_2017\00_Sitio\3. Anexo\3.05 Para OPR\1. Anexo Gasto_OPR (paginado)\Excel\"/>
    </mc:Choice>
  </mc:AlternateContent>
  <bookViews>
    <workbookView xWindow="120" yWindow="120" windowWidth="11595" windowHeight="5130"/>
  </bookViews>
  <sheets>
    <sheet name="M04_623" sheetId="5" r:id="rId1"/>
  </sheets>
  <definedNames>
    <definedName name="_xlnm.Print_Area" localSheetId="0">M04_623!$A$1:$H$50</definedName>
  </definedNames>
  <calcPr calcId="152511"/>
</workbook>
</file>

<file path=xl/calcChain.xml><?xml version="1.0" encoding="utf-8"?>
<calcChain xmlns="http://schemas.openxmlformats.org/spreadsheetml/2006/main">
  <c r="C8" i="5" l="1"/>
  <c r="F8" i="5"/>
  <c r="F7" i="5" s="1"/>
  <c r="H8" i="5"/>
  <c r="H7" i="5" s="1"/>
  <c r="G8" i="5"/>
  <c r="G7" i="5" s="1"/>
  <c r="I8" i="5"/>
  <c r="I7" i="5" s="1"/>
  <c r="C7" i="5"/>
  <c r="E8" i="5"/>
  <c r="D10" i="5"/>
  <c r="B10" i="5" s="1"/>
  <c r="D11" i="5"/>
  <c r="J11" i="5" s="1"/>
  <c r="D12" i="5"/>
  <c r="B12" i="5" s="1"/>
  <c r="D13" i="5"/>
  <c r="B13" i="5" s="1"/>
  <c r="D14" i="5"/>
  <c r="J14" i="5" s="1"/>
  <c r="D15" i="5"/>
  <c r="B15" i="5" s="1"/>
  <c r="D16" i="5"/>
  <c r="J16" i="5" s="1"/>
  <c r="D17" i="5"/>
  <c r="J17" i="5" s="1"/>
  <c r="D18" i="5"/>
  <c r="B18" i="5" s="1"/>
  <c r="D19" i="5"/>
  <c r="J19" i="5" s="1"/>
  <c r="D20" i="5"/>
  <c r="B20" i="5" s="1"/>
  <c r="D21" i="5"/>
  <c r="B21" i="5" s="1"/>
  <c r="D22" i="5"/>
  <c r="J22" i="5" s="1"/>
  <c r="D23" i="5"/>
  <c r="B23" i="5" s="1"/>
  <c r="D24" i="5"/>
  <c r="J24" i="5" s="1"/>
  <c r="D25" i="5"/>
  <c r="J25" i="5" s="1"/>
  <c r="D26" i="5"/>
  <c r="B26" i="5" s="1"/>
  <c r="D27" i="5"/>
  <c r="J27" i="5" s="1"/>
  <c r="D28" i="5"/>
  <c r="B28" i="5" s="1"/>
  <c r="D29" i="5"/>
  <c r="B29" i="5" s="1"/>
  <c r="D30" i="5"/>
  <c r="J30" i="5" s="1"/>
  <c r="D31" i="5"/>
  <c r="B31" i="5" s="1"/>
  <c r="D32" i="5"/>
  <c r="J32" i="5" s="1"/>
  <c r="D33" i="5"/>
  <c r="J33" i="5" s="1"/>
  <c r="D34" i="5"/>
  <c r="B34" i="5" s="1"/>
  <c r="D35" i="5"/>
  <c r="J35" i="5" s="1"/>
  <c r="D36" i="5"/>
  <c r="B36" i="5" s="1"/>
  <c r="D37" i="5"/>
  <c r="B37" i="5" s="1"/>
  <c r="D38" i="5"/>
  <c r="J38" i="5" s="1"/>
  <c r="D39" i="5"/>
  <c r="B39" i="5" s="1"/>
  <c r="D40" i="5"/>
  <c r="J40" i="5" s="1"/>
  <c r="D41" i="5"/>
  <c r="J41" i="5" s="1"/>
  <c r="D42" i="5"/>
  <c r="B42" i="5" s="1"/>
  <c r="D43" i="5"/>
  <c r="J43" i="5" s="1"/>
  <c r="D9" i="5"/>
  <c r="J9" i="5" s="1"/>
  <c r="D8" i="5" l="1"/>
  <c r="B8" i="5" s="1"/>
  <c r="K9" i="5"/>
  <c r="L9" i="5" s="1"/>
  <c r="K43" i="5"/>
  <c r="L43" i="5" s="1"/>
  <c r="K41" i="5"/>
  <c r="L41" i="5" s="1"/>
  <c r="K40" i="5"/>
  <c r="L40" i="5" s="1"/>
  <c r="K38" i="5"/>
  <c r="L38" i="5" s="1"/>
  <c r="K35" i="5"/>
  <c r="L35" i="5" s="1"/>
  <c r="K33" i="5"/>
  <c r="L33" i="5" s="1"/>
  <c r="K32" i="5"/>
  <c r="L32" i="5" s="1"/>
  <c r="K30" i="5"/>
  <c r="L30" i="5" s="1"/>
  <c r="K27" i="5"/>
  <c r="L27" i="5" s="1"/>
  <c r="K25" i="5"/>
  <c r="L25" i="5" s="1"/>
  <c r="K24" i="5"/>
  <c r="L24" i="5" s="1"/>
  <c r="K22" i="5"/>
  <c r="L22" i="5" s="1"/>
  <c r="K19" i="5"/>
  <c r="L19" i="5" s="1"/>
  <c r="K17" i="5"/>
  <c r="L17" i="5" s="1"/>
  <c r="K16" i="5"/>
  <c r="L16" i="5" s="1"/>
  <c r="K14" i="5"/>
  <c r="L14" i="5" s="1"/>
  <c r="K11" i="5"/>
  <c r="L11" i="5" s="1"/>
  <c r="B43" i="5"/>
  <c r="B41" i="5"/>
  <c r="B40" i="5"/>
  <c r="B38" i="5"/>
  <c r="B35" i="5"/>
  <c r="B33" i="5"/>
  <c r="B32" i="5"/>
  <c r="B30" i="5"/>
  <c r="B27" i="5"/>
  <c r="B25" i="5"/>
  <c r="B24" i="5"/>
  <c r="B22" i="5"/>
  <c r="B19" i="5"/>
  <c r="B17" i="5"/>
  <c r="B16" i="5"/>
  <c r="B14" i="5"/>
  <c r="B11" i="5"/>
  <c r="J42" i="5"/>
  <c r="J39" i="5"/>
  <c r="J37" i="5"/>
  <c r="J36" i="5"/>
  <c r="J34" i="5"/>
  <c r="J31" i="5"/>
  <c r="J29" i="5"/>
  <c r="J28" i="5"/>
  <c r="J26" i="5"/>
  <c r="J23" i="5"/>
  <c r="J21" i="5"/>
  <c r="J20" i="5"/>
  <c r="J18" i="5"/>
  <c r="J15" i="5"/>
  <c r="J13" i="5"/>
  <c r="J12" i="5"/>
  <c r="J10" i="5"/>
  <c r="E7" i="5"/>
  <c r="D7" i="5" s="1"/>
  <c r="B7" i="5" s="1"/>
  <c r="B9" i="5"/>
  <c r="K12" i="5" l="1"/>
  <c r="L12" i="5" s="1"/>
  <c r="K15" i="5"/>
  <c r="L15" i="5" s="1"/>
  <c r="K18" i="5"/>
  <c r="L18" i="5" s="1"/>
  <c r="K21" i="5"/>
  <c r="L21" i="5" s="1"/>
  <c r="K28" i="5"/>
  <c r="L28" i="5" s="1"/>
  <c r="K31" i="5"/>
  <c r="L31" i="5" s="1"/>
  <c r="K34" i="5"/>
  <c r="L34" i="5" s="1"/>
  <c r="K37" i="5"/>
  <c r="L37" i="5" s="1"/>
  <c r="J8" i="5"/>
  <c r="K10" i="5"/>
  <c r="L10" i="5" s="1"/>
  <c r="K13" i="5"/>
  <c r="L13" i="5" s="1"/>
  <c r="K20" i="5"/>
  <c r="L20" i="5" s="1"/>
  <c r="K23" i="5"/>
  <c r="L23" i="5" s="1"/>
  <c r="K26" i="5"/>
  <c r="L26" i="5" s="1"/>
  <c r="K29" i="5"/>
  <c r="L29" i="5" s="1"/>
  <c r="K36" i="5"/>
  <c r="L36" i="5" s="1"/>
  <c r="K39" i="5"/>
  <c r="L39" i="5" s="1"/>
  <c r="K42" i="5"/>
  <c r="L42" i="5" s="1"/>
  <c r="K8" i="5" l="1"/>
  <c r="K7" i="5" s="1"/>
  <c r="J7" i="5"/>
  <c r="L8" i="5" l="1"/>
  <c r="L7" i="5"/>
</calcChain>
</file>

<file path=xl/sharedStrings.xml><?xml version="1.0" encoding="utf-8"?>
<sst xmlns="http://schemas.openxmlformats.org/spreadsheetml/2006/main" count="57" uniqueCount="56">
  <si>
    <t>(Miles de pesos)</t>
  </si>
  <si>
    <t>Entidad Federativa</t>
  </si>
  <si>
    <t xml:space="preserve"> En el país</t>
  </si>
  <si>
    <t xml:space="preserve">  Aguascalientes</t>
  </si>
  <si>
    <t xml:space="preserve">  Baja California </t>
  </si>
  <si>
    <t xml:space="preserve">  Baja California Sur</t>
  </si>
  <si>
    <t xml:space="preserve">  Campeche</t>
  </si>
  <si>
    <t xml:space="preserve">  Coahuila</t>
  </si>
  <si>
    <t xml:space="preserve">  Colima</t>
  </si>
  <si>
    <t xml:space="preserve">  Chiapas</t>
  </si>
  <si>
    <t xml:space="preserve">  Chihuahua</t>
  </si>
  <si>
    <t xml:space="preserve">  Distrito Federal</t>
  </si>
  <si>
    <t xml:space="preserve">  Durango</t>
  </si>
  <si>
    <t xml:space="preserve">  Guanajuato</t>
  </si>
  <si>
    <t xml:space="preserve">  Guerrero</t>
  </si>
  <si>
    <t xml:space="preserve">  Hidalgo</t>
  </si>
  <si>
    <t xml:space="preserve">  Jalisco</t>
  </si>
  <si>
    <t xml:space="preserve">  México</t>
  </si>
  <si>
    <t xml:space="preserve">  Michoacán</t>
  </si>
  <si>
    <t xml:space="preserve">  Morelos</t>
  </si>
  <si>
    <t xml:space="preserve">  Nayarit</t>
  </si>
  <si>
    <t xml:space="preserve">  Nuevo León</t>
  </si>
  <si>
    <t xml:space="preserve">  Oaxaca</t>
  </si>
  <si>
    <t xml:space="preserve">  Puebla</t>
  </si>
  <si>
    <t xml:space="preserve">  Querétaro</t>
  </si>
  <si>
    <t xml:space="preserve">  Quintana Roo</t>
  </si>
  <si>
    <t xml:space="preserve">  San Luis Potosí</t>
  </si>
  <si>
    <t xml:space="preserve">  Sinaloa</t>
  </si>
  <si>
    <t xml:space="preserve">  Sonora</t>
  </si>
  <si>
    <t xml:space="preserve">  Tabasco</t>
  </si>
  <si>
    <t xml:space="preserve">  Tamaulipas</t>
  </si>
  <si>
    <t xml:space="preserve">  Tlaxcala</t>
  </si>
  <si>
    <t xml:space="preserve">  Veracruz</t>
  </si>
  <si>
    <t xml:space="preserve">  Yucatán</t>
  </si>
  <si>
    <t xml:space="preserve">  Zacatecas</t>
  </si>
  <si>
    <t>En el extranjero</t>
  </si>
  <si>
    <t>Total</t>
  </si>
  <si>
    <t>3/ Se refiere a recursos propios.</t>
  </si>
  <si>
    <t>No distribuible</t>
  </si>
  <si>
    <t>geográficamente</t>
  </si>
  <si>
    <t>5/ Se refiere a los recursos fiscales transferidos a los gobiernos estatales y municipales.</t>
  </si>
  <si>
    <t xml:space="preserve">Total </t>
  </si>
  <si>
    <t>Amortización de
PIDIREGAS</t>
  </si>
  <si>
    <t>Inversión física sin amortización de PIDIREGAS</t>
  </si>
  <si>
    <t>1/ Se excluyen las aportaciones al ISSSTE. La suma de los parciales puede no coincidir con los totales debido al redondeo de las cifras.</t>
  </si>
  <si>
    <t xml:space="preserve">               </t>
  </si>
  <si>
    <t>2/ Se refiere a su gasto directo financiado con recursos fiscales, así como con recursos provenientes del BID-BIRF y otros financiamientos externos, y Contraparte Nacional.</t>
  </si>
  <si>
    <t xml:space="preserve">4/ Incluye la inversión financiada con apoyos fiscales del Gobierno Federal, BID-BIRF y otros financiamientos externos, Contraparte Nacional, recursos propios, créditos y cooperaciones.  </t>
  </si>
  <si>
    <t>(Continuación)</t>
  </si>
  <si>
    <r>
      <t>Inversión física federal ejercida por entidad federativa</t>
    </r>
    <r>
      <rPr>
        <b/>
        <vertAlign val="superscript"/>
        <sz val="8.5"/>
        <rFont val="Soberana Sans Light"/>
        <family val="3"/>
      </rPr>
      <t>1/</t>
    </r>
  </si>
  <si>
    <r>
      <t>Gobierno
 Federal</t>
    </r>
    <r>
      <rPr>
        <vertAlign val="superscript"/>
        <sz val="6"/>
        <rFont val="Soberana Sans Light"/>
        <family val="3"/>
      </rPr>
      <t>2/</t>
    </r>
  </si>
  <si>
    <r>
      <t>Entidades de control presupuestario directo</t>
    </r>
    <r>
      <rPr>
        <vertAlign val="superscript"/>
        <sz val="6"/>
        <rFont val="Soberana Sans Light"/>
        <family val="3"/>
      </rPr>
      <t>3/</t>
    </r>
  </si>
  <si>
    <r>
      <t>Entidades de 
control presupuestario indirecto</t>
    </r>
    <r>
      <rPr>
        <vertAlign val="superscript"/>
        <sz val="6"/>
        <rFont val="Soberana Sans Light"/>
        <family val="3"/>
      </rPr>
      <t>4/</t>
    </r>
  </si>
  <si>
    <r>
      <t>Gobiernos de entidades federativas y municipios</t>
    </r>
    <r>
      <rPr>
        <vertAlign val="superscript"/>
        <sz val="6"/>
        <rFont val="Soberana Sans Light"/>
        <family val="3"/>
      </rPr>
      <t>5/</t>
    </r>
  </si>
  <si>
    <t xml:space="preserve">             </t>
  </si>
  <si>
    <t>Fuente: Cuenta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</si>
</sst>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___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Soberana Sans Light"/>
      <family val="3"/>
    </font>
    <font>
      <sz val="6.5"/>
      <name val="Soberana Sans Light"/>
      <family val="3"/>
    </font>
    <font>
      <sz val="6"/>
      <name val="Soberana Sans Light"/>
      <family val="3"/>
    </font>
    <font>
      <sz val="7"/>
      <name val="Soberana Sans Light"/>
      <family val="3"/>
    </font>
    <font>
      <b/>
      <sz val="8.5"/>
      <name val="Soberana Sans Light"/>
      <family val="3"/>
    </font>
    <font>
      <sz val="5.5"/>
      <name val="Soberana Sans Light"/>
      <family val="3"/>
    </font>
    <font>
      <b/>
      <sz val="5.5"/>
      <name val="Soberana Sans Light"/>
      <family val="3"/>
    </font>
    <font>
      <b/>
      <sz val="6.5"/>
      <name val="Soberana Sans Light"/>
      <family val="3"/>
    </font>
    <font>
      <b/>
      <sz val="10"/>
      <name val="Soberana Sans Light"/>
      <family val="3"/>
    </font>
    <font>
      <b/>
      <sz val="6"/>
      <name val="Soberana Sans Light"/>
      <family val="3"/>
    </font>
    <font>
      <b/>
      <sz val="5"/>
      <name val="Soberana Sans Light"/>
      <family val="3"/>
    </font>
    <font>
      <sz val="5"/>
      <name val="Soberana Sans Light"/>
      <family val="3"/>
    </font>
    <font>
      <b/>
      <vertAlign val="superscript"/>
      <sz val="8.5"/>
      <name val="Soberana Sans Light"/>
      <family val="3"/>
    </font>
    <font>
      <vertAlign val="superscript"/>
      <sz val="6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3" fillId="0" borderId="0" xfId="0" applyFont="1"/>
    <xf numFmtId="165" fontId="4" fillId="0" borderId="0" xfId="0" applyNumberFormat="1" applyFont="1" applyBorder="1" applyAlignment="1">
      <alignment horizontal="right" vertical="center"/>
    </xf>
    <xf numFmtId="165" fontId="3" fillId="0" borderId="0" xfId="0" applyNumberFormat="1" applyFont="1"/>
    <xf numFmtId="164" fontId="4" fillId="0" borderId="0" xfId="0" applyNumberFormat="1" applyFont="1"/>
    <xf numFmtId="0" fontId="3" fillId="0" borderId="0" xfId="0" applyFont="1" applyBorder="1"/>
    <xf numFmtId="0" fontId="5" fillId="0" borderId="0" xfId="0" applyFont="1" applyAlignment="1">
      <alignment vertical="center"/>
    </xf>
    <xf numFmtId="0" fontId="7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5" fillId="2" borderId="2" xfId="0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justify" vertical="center"/>
    </xf>
    <xf numFmtId="0" fontId="8" fillId="0" borderId="0" xfId="0" applyFont="1" applyAlignment="1">
      <alignment vertical="center"/>
    </xf>
    <xf numFmtId="0" fontId="9" fillId="2" borderId="3" xfId="1" applyFont="1" applyFill="1" applyBorder="1" applyAlignment="1">
      <alignment horizontal="justify" vertical="center"/>
    </xf>
    <xf numFmtId="165" fontId="10" fillId="0" borderId="0" xfId="0" applyNumberFormat="1" applyFont="1" applyBorder="1" applyAlignment="1">
      <alignment horizontal="right" vertical="center"/>
    </xf>
    <xf numFmtId="165" fontId="11" fillId="0" borderId="0" xfId="0" applyNumberFormat="1" applyFont="1"/>
    <xf numFmtId="0" fontId="11" fillId="0" borderId="0" xfId="0" applyFont="1"/>
    <xf numFmtId="0" fontId="8" fillId="2" borderId="3" xfId="1" applyFont="1" applyFill="1" applyBorder="1" applyAlignment="1">
      <alignment horizontal="justify"/>
    </xf>
    <xf numFmtId="165" fontId="4" fillId="0" borderId="0" xfId="0" applyNumberFormat="1" applyFont="1" applyBorder="1" applyAlignment="1">
      <alignment horizontal="right"/>
    </xf>
    <xf numFmtId="164" fontId="4" fillId="0" borderId="0" xfId="0" applyNumberFormat="1" applyFont="1" applyAlignment="1"/>
    <xf numFmtId="165" fontId="3" fillId="0" borderId="0" xfId="0" applyNumberFormat="1" applyFont="1" applyAlignment="1"/>
    <xf numFmtId="0" fontId="3" fillId="0" borderId="0" xfId="0" applyFont="1" applyAlignment="1"/>
    <xf numFmtId="164" fontId="10" fillId="0" borderId="0" xfId="0" applyNumberFormat="1" applyFont="1"/>
    <xf numFmtId="0" fontId="9" fillId="2" borderId="2" xfId="1" applyFont="1" applyFill="1" applyBorder="1" applyAlignment="1">
      <alignment horizontal="justify" vertical="center"/>
    </xf>
    <xf numFmtId="0" fontId="7" fillId="0" borderId="0" xfId="0" applyFont="1" applyAlignment="1">
      <alignment horizontal="left"/>
    </xf>
    <xf numFmtId="0" fontId="9" fillId="2" borderId="1" xfId="1" applyFont="1" applyFill="1" applyBorder="1" applyAlignment="1">
      <alignment horizontal="left"/>
    </xf>
    <xf numFmtId="165" fontId="13" fillId="0" borderId="2" xfId="0" applyNumberFormat="1" applyFont="1" applyBorder="1" applyAlignment="1">
      <alignment horizontal="right" vertical="center"/>
    </xf>
    <xf numFmtId="165" fontId="13" fillId="0" borderId="3" xfId="0" applyNumberFormat="1" applyFont="1" applyBorder="1" applyAlignment="1">
      <alignment horizontal="right" vertical="center"/>
    </xf>
    <xf numFmtId="165" fontId="13" fillId="0" borderId="3" xfId="0" applyNumberFormat="1" applyFont="1" applyBorder="1" applyAlignment="1">
      <alignment horizontal="right"/>
    </xf>
    <xf numFmtId="165" fontId="14" fillId="0" borderId="3" xfId="0" applyNumberFormat="1" applyFont="1" applyBorder="1" applyAlignment="1">
      <alignment horizontal="right"/>
    </xf>
    <xf numFmtId="165" fontId="14" fillId="0" borderId="3" xfId="0" applyNumberFormat="1" applyFont="1" applyBorder="1" applyAlignment="1">
      <alignment horizontal="right" vertical="center"/>
    </xf>
    <xf numFmtId="165" fontId="13" fillId="0" borderId="1" xfId="0" applyNumberFormat="1" applyFont="1" applyBorder="1" applyAlignment="1">
      <alignment horizontal="right" vertical="center"/>
    </xf>
    <xf numFmtId="0" fontId="8" fillId="0" borderId="0" xfId="0" applyFont="1" applyAlignment="1">
      <alignment horizontal="justify" vertical="justify"/>
    </xf>
    <xf numFmtId="0" fontId="0" fillId="0" borderId="0" xfId="0" applyAlignment="1">
      <alignment horizontal="justify" vertical="justify"/>
    </xf>
    <xf numFmtId="0" fontId="5" fillId="2" borderId="2" xfId="0" applyFont="1" applyFill="1" applyBorder="1" applyAlignment="1">
      <alignment horizontal="justify" vertical="center"/>
    </xf>
    <xf numFmtId="0" fontId="5" fillId="2" borderId="3" xfId="0" applyFont="1" applyFill="1" applyBorder="1" applyAlignment="1">
      <alignment horizontal="justify" vertical="center"/>
    </xf>
    <xf numFmtId="0" fontId="5" fillId="2" borderId="6" xfId="0" applyFont="1" applyFill="1" applyBorder="1" applyAlignment="1">
      <alignment horizontal="center"/>
    </xf>
    <xf numFmtId="0" fontId="5" fillId="2" borderId="6" xfId="0" applyFont="1" applyFill="1" applyBorder="1" applyAlignment="1"/>
    <xf numFmtId="0" fontId="5" fillId="2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/>
    <xf numFmtId="0" fontId="5" fillId="0" borderId="9" xfId="0" applyFont="1" applyBorder="1" applyAlignment="1"/>
    <xf numFmtId="0" fontId="5" fillId="0" borderId="5" xfId="0" applyFont="1" applyBorder="1" applyAlignment="1"/>
    <xf numFmtId="0" fontId="5" fillId="0" borderId="0" xfId="0" applyFont="1" applyAlignment="1"/>
    <xf numFmtId="0" fontId="5" fillId="0" borderId="4" xfId="0" applyFont="1" applyBorder="1" applyAlignment="1"/>
    <xf numFmtId="0" fontId="12" fillId="2" borderId="2" xfId="0" applyFont="1" applyFill="1" applyBorder="1" applyAlignment="1">
      <alignment horizontal="center" vertical="center" wrapText="1"/>
    </xf>
    <xf numFmtId="0" fontId="12" fillId="0" borderId="3" xfId="0" applyFont="1" applyBorder="1" applyAlignment="1"/>
    <xf numFmtId="0" fontId="5" fillId="2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/>
  </cellXfs>
  <cellStyles count="2">
    <cellStyle name="Normal" xfId="0" builtinId="0"/>
    <cellStyle name="Normal_gasto programable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142875</xdr:rowOff>
    </xdr:to>
    <xdr:sp macro="" textlink="">
      <xdr:nvSpPr>
        <xdr:cNvPr id="7170" name="Text Box 2"/>
        <xdr:cNvSpPr txBox="1">
          <a:spLocks noChangeArrowheads="1"/>
        </xdr:cNvSpPr>
      </xdr:nvSpPr>
      <xdr:spPr bwMode="auto">
        <a:xfrm>
          <a:off x="723900" y="133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000000"/>
              </a:solidFill>
              <a:latin typeface="EurekaSans-Bold"/>
            </a:rPr>
            <a:t>1/</a:t>
          </a:r>
        </a:p>
      </xdr:txBody>
    </xdr:sp>
    <xdr:clientData/>
  </xdr:twoCellAnchor>
  <xdr:twoCellAnchor>
    <xdr:from>
      <xdr:col>1</xdr:col>
      <xdr:colOff>0</xdr:colOff>
      <xdr:row>5</xdr:row>
      <xdr:rowOff>409575</xdr:rowOff>
    </xdr:from>
    <xdr:to>
      <xdr:col>1</xdr:col>
      <xdr:colOff>0</xdr:colOff>
      <xdr:row>6</xdr:row>
      <xdr:rowOff>0</xdr:rowOff>
    </xdr:to>
    <xdr:sp macro="" textlink="">
      <xdr:nvSpPr>
        <xdr:cNvPr id="7171" name="Text Box 3"/>
        <xdr:cNvSpPr txBox="1">
          <a:spLocks noChangeArrowheads="1"/>
        </xdr:cNvSpPr>
      </xdr:nvSpPr>
      <xdr:spPr bwMode="auto">
        <a:xfrm>
          <a:off x="723900" y="13716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2/</a:t>
          </a:r>
        </a:p>
      </xdr:txBody>
    </xdr:sp>
    <xdr:clientData/>
  </xdr:twoCellAnchor>
  <xdr:twoCellAnchor>
    <xdr:from>
      <xdr:col>1</xdr:col>
      <xdr:colOff>0</xdr:colOff>
      <xdr:row>5</xdr:row>
      <xdr:rowOff>390525</xdr:rowOff>
    </xdr:from>
    <xdr:to>
      <xdr:col>1</xdr:col>
      <xdr:colOff>0</xdr:colOff>
      <xdr:row>6</xdr:row>
      <xdr:rowOff>0</xdr:rowOff>
    </xdr:to>
    <xdr:sp macro="" textlink="">
      <xdr:nvSpPr>
        <xdr:cNvPr id="7172" name="Text Box 4"/>
        <xdr:cNvSpPr txBox="1">
          <a:spLocks noChangeArrowheads="1"/>
        </xdr:cNvSpPr>
      </xdr:nvSpPr>
      <xdr:spPr bwMode="auto">
        <a:xfrm>
          <a:off x="723900" y="13525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3/</a:t>
          </a:r>
        </a:p>
      </xdr:txBody>
    </xdr:sp>
    <xdr:clientData/>
  </xdr:twoCellAnchor>
  <xdr:twoCellAnchor>
    <xdr:from>
      <xdr:col>1</xdr:col>
      <xdr:colOff>0</xdr:colOff>
      <xdr:row>5</xdr:row>
      <xdr:rowOff>390525</xdr:rowOff>
    </xdr:from>
    <xdr:to>
      <xdr:col>1</xdr:col>
      <xdr:colOff>0</xdr:colOff>
      <xdr:row>6</xdr:row>
      <xdr:rowOff>0</xdr:rowOff>
    </xdr:to>
    <xdr:sp macro="" textlink="">
      <xdr:nvSpPr>
        <xdr:cNvPr id="7173" name="Text Box 5"/>
        <xdr:cNvSpPr txBox="1">
          <a:spLocks noChangeArrowheads="1"/>
        </xdr:cNvSpPr>
      </xdr:nvSpPr>
      <xdr:spPr bwMode="auto">
        <a:xfrm>
          <a:off x="723900" y="13525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4/</a:t>
          </a:r>
        </a:p>
      </xdr:txBody>
    </xdr:sp>
    <xdr:clientData/>
  </xdr:twoCellAnchor>
  <xdr:twoCellAnchor>
    <xdr:from>
      <xdr:col>1</xdr:col>
      <xdr:colOff>0</xdr:colOff>
      <xdr:row>5</xdr:row>
      <xdr:rowOff>409575</xdr:rowOff>
    </xdr:from>
    <xdr:to>
      <xdr:col>1</xdr:col>
      <xdr:colOff>0</xdr:colOff>
      <xdr:row>6</xdr:row>
      <xdr:rowOff>0</xdr:rowOff>
    </xdr:to>
    <xdr:sp macro="" textlink="">
      <xdr:nvSpPr>
        <xdr:cNvPr id="7174" name="Text Box 6"/>
        <xdr:cNvSpPr txBox="1">
          <a:spLocks noChangeArrowheads="1"/>
        </xdr:cNvSpPr>
      </xdr:nvSpPr>
      <xdr:spPr bwMode="auto">
        <a:xfrm>
          <a:off x="723900" y="13716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2/</a:t>
          </a:r>
        </a:p>
      </xdr:txBody>
    </xdr:sp>
    <xdr:clientData/>
  </xdr:twoCellAnchor>
  <xdr:twoCellAnchor>
    <xdr:from>
      <xdr:col>1</xdr:col>
      <xdr:colOff>0</xdr:colOff>
      <xdr:row>5</xdr:row>
      <xdr:rowOff>390525</xdr:rowOff>
    </xdr:from>
    <xdr:to>
      <xdr:col>1</xdr:col>
      <xdr:colOff>0</xdr:colOff>
      <xdr:row>6</xdr:row>
      <xdr:rowOff>0</xdr:rowOff>
    </xdr:to>
    <xdr:sp macro="" textlink="">
      <xdr:nvSpPr>
        <xdr:cNvPr id="7175" name="Text Box 7"/>
        <xdr:cNvSpPr txBox="1">
          <a:spLocks noChangeArrowheads="1"/>
        </xdr:cNvSpPr>
      </xdr:nvSpPr>
      <xdr:spPr bwMode="auto">
        <a:xfrm>
          <a:off x="723900" y="13525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3/</a:t>
          </a:r>
        </a:p>
      </xdr:txBody>
    </xdr:sp>
    <xdr:clientData/>
  </xdr:twoCellAnchor>
  <xdr:twoCellAnchor>
    <xdr:from>
      <xdr:col>1</xdr:col>
      <xdr:colOff>0</xdr:colOff>
      <xdr:row>5</xdr:row>
      <xdr:rowOff>381000</xdr:rowOff>
    </xdr:from>
    <xdr:to>
      <xdr:col>1</xdr:col>
      <xdr:colOff>0</xdr:colOff>
      <xdr:row>5</xdr:row>
      <xdr:rowOff>504825</xdr:rowOff>
    </xdr:to>
    <xdr:sp macro="" textlink="">
      <xdr:nvSpPr>
        <xdr:cNvPr id="7176" name="Text Box 8"/>
        <xdr:cNvSpPr txBox="1">
          <a:spLocks noChangeArrowheads="1"/>
        </xdr:cNvSpPr>
      </xdr:nvSpPr>
      <xdr:spPr bwMode="auto">
        <a:xfrm>
          <a:off x="723900" y="134302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4/</a:t>
          </a:r>
        </a:p>
      </xdr:txBody>
    </xdr:sp>
    <xdr:clientData/>
  </xdr:twoCellAnchor>
  <xdr:twoCellAnchor>
    <xdr:from>
      <xdr:col>6</xdr:col>
      <xdr:colOff>428625</xdr:colOff>
      <xdr:row>3</xdr:row>
      <xdr:rowOff>381000</xdr:rowOff>
    </xdr:from>
    <xdr:to>
      <xdr:col>7</xdr:col>
      <xdr:colOff>9525</xdr:colOff>
      <xdr:row>3</xdr:row>
      <xdr:rowOff>504825</xdr:rowOff>
    </xdr:to>
    <xdr:sp macro="" textlink="">
      <xdr:nvSpPr>
        <xdr:cNvPr id="7178" name="Text Box 10"/>
        <xdr:cNvSpPr txBox="1">
          <a:spLocks noChangeArrowheads="1"/>
        </xdr:cNvSpPr>
      </xdr:nvSpPr>
      <xdr:spPr bwMode="auto">
        <a:xfrm>
          <a:off x="4629150" y="809625"/>
          <a:ext cx="276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4/</a:t>
          </a:r>
        </a:p>
      </xdr:txBody>
    </xdr:sp>
    <xdr:clientData/>
  </xdr:twoCellAnchor>
  <xdr:twoCellAnchor>
    <xdr:from>
      <xdr:col>2</xdr:col>
      <xdr:colOff>552450</xdr:colOff>
      <xdr:row>3</xdr:row>
      <xdr:rowOff>247650</xdr:rowOff>
    </xdr:from>
    <xdr:to>
      <xdr:col>2</xdr:col>
      <xdr:colOff>695325</xdr:colOff>
      <xdr:row>3</xdr:row>
      <xdr:rowOff>390525</xdr:rowOff>
    </xdr:to>
    <xdr:sp macro="" textlink="">
      <xdr:nvSpPr>
        <xdr:cNvPr id="7179" name="Text Box 11"/>
        <xdr:cNvSpPr txBox="1">
          <a:spLocks noChangeArrowheads="1"/>
        </xdr:cNvSpPr>
      </xdr:nvSpPr>
      <xdr:spPr bwMode="auto">
        <a:xfrm>
          <a:off x="1971675" y="8096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2/</a:t>
          </a:r>
        </a:p>
      </xdr:txBody>
    </xdr:sp>
    <xdr:clientData/>
  </xdr:twoCellAnchor>
  <xdr:twoCellAnchor>
    <xdr:from>
      <xdr:col>6</xdr:col>
      <xdr:colOff>428625</xdr:colOff>
      <xdr:row>3</xdr:row>
      <xdr:rowOff>381000</xdr:rowOff>
    </xdr:from>
    <xdr:to>
      <xdr:col>7</xdr:col>
      <xdr:colOff>9525</xdr:colOff>
      <xdr:row>3</xdr:row>
      <xdr:rowOff>504825</xdr:rowOff>
    </xdr:to>
    <xdr:sp macro="" textlink="">
      <xdr:nvSpPr>
        <xdr:cNvPr id="7180" name="Text Box 12"/>
        <xdr:cNvSpPr txBox="1">
          <a:spLocks noChangeArrowheads="1"/>
        </xdr:cNvSpPr>
      </xdr:nvSpPr>
      <xdr:spPr bwMode="auto">
        <a:xfrm>
          <a:off x="4629150" y="809625"/>
          <a:ext cx="276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4/</a:t>
          </a:r>
        </a:p>
      </xdr:txBody>
    </xdr:sp>
    <xdr:clientData/>
  </xdr:twoCellAnchor>
  <xdr:twoCellAnchor>
    <xdr:from>
      <xdr:col>7</xdr:col>
      <xdr:colOff>638175</xdr:colOff>
      <xdr:row>3</xdr:row>
      <xdr:rowOff>314325</xdr:rowOff>
    </xdr:from>
    <xdr:to>
      <xdr:col>7</xdr:col>
      <xdr:colOff>695325</xdr:colOff>
      <xdr:row>3</xdr:row>
      <xdr:rowOff>438150</xdr:rowOff>
    </xdr:to>
    <xdr:sp macro="" textlink="">
      <xdr:nvSpPr>
        <xdr:cNvPr id="7181" name="Text Box 13"/>
        <xdr:cNvSpPr txBox="1">
          <a:spLocks noChangeArrowheads="1"/>
        </xdr:cNvSpPr>
      </xdr:nvSpPr>
      <xdr:spPr bwMode="auto">
        <a:xfrm>
          <a:off x="5534025" y="809625"/>
          <a:ext cx="57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5/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L51"/>
  <sheetViews>
    <sheetView showGridLines="0" showZeros="0" tabSelected="1" zoomScale="190" zoomScaleNormal="190" workbookViewId="0"/>
  </sheetViews>
  <sheetFormatPr baseColWidth="10" defaultRowHeight="12.75" x14ac:dyDescent="0.2"/>
  <cols>
    <col min="1" max="1" width="10.7109375" style="1" customWidth="1"/>
    <col min="2" max="8" width="10.5703125" style="1" customWidth="1"/>
    <col min="9" max="9" width="12.5703125" style="1" hidden="1" customWidth="1"/>
    <col min="10" max="10" width="12.140625" style="1" hidden="1" customWidth="1"/>
    <col min="11" max="11" width="11.7109375" style="1" hidden="1" customWidth="1"/>
    <col min="12" max="12" width="14.7109375" style="1" hidden="1" customWidth="1"/>
    <col min="13" max="16384" width="11.42578125" style="1"/>
  </cols>
  <sheetData>
    <row r="1" spans="1:12" ht="17.100000000000001" customHeight="1" x14ac:dyDescent="0.2">
      <c r="A1" s="24" t="s">
        <v>49</v>
      </c>
      <c r="B1" s="7"/>
      <c r="C1" s="7"/>
      <c r="D1" s="7"/>
      <c r="E1" s="7"/>
      <c r="F1" s="7"/>
      <c r="G1" s="7"/>
    </row>
    <row r="2" spans="1:12" ht="10.5" customHeight="1" x14ac:dyDescent="0.2">
      <c r="A2" s="8" t="s">
        <v>0</v>
      </c>
      <c r="H2" s="9" t="s">
        <v>48</v>
      </c>
    </row>
    <row r="3" spans="1:12" ht="12" customHeight="1" x14ac:dyDescent="0.2">
      <c r="A3" s="34" t="s">
        <v>1</v>
      </c>
      <c r="B3" s="36">
        <v>2009</v>
      </c>
      <c r="C3" s="37"/>
      <c r="D3" s="37"/>
      <c r="E3" s="37"/>
      <c r="F3" s="37"/>
      <c r="G3" s="37"/>
      <c r="H3" s="37"/>
    </row>
    <row r="4" spans="1:12" ht="12" customHeight="1" x14ac:dyDescent="0.2">
      <c r="A4" s="35"/>
      <c r="B4" s="44" t="s">
        <v>36</v>
      </c>
      <c r="C4" s="46" t="s">
        <v>50</v>
      </c>
      <c r="D4" s="38" t="s">
        <v>51</v>
      </c>
      <c r="E4" s="39"/>
      <c r="F4" s="40"/>
      <c r="G4" s="47" t="s">
        <v>52</v>
      </c>
      <c r="H4" s="47" t="s">
        <v>53</v>
      </c>
    </row>
    <row r="5" spans="1:12" ht="12" customHeight="1" x14ac:dyDescent="0.2">
      <c r="A5" s="35"/>
      <c r="B5" s="45"/>
      <c r="C5" s="43"/>
      <c r="D5" s="41"/>
      <c r="E5" s="42"/>
      <c r="F5" s="43"/>
      <c r="G5" s="48"/>
      <c r="H5" s="48"/>
    </row>
    <row r="6" spans="1:12" ht="42" customHeight="1" x14ac:dyDescent="0.2">
      <c r="A6" s="35"/>
      <c r="B6" s="45"/>
      <c r="C6" s="43"/>
      <c r="D6" s="10" t="s">
        <v>41</v>
      </c>
      <c r="E6" s="10" t="s">
        <v>42</v>
      </c>
      <c r="F6" s="10" t="s">
        <v>43</v>
      </c>
      <c r="G6" s="48"/>
      <c r="H6" s="48"/>
    </row>
    <row r="7" spans="1:12" s="16" customFormat="1" ht="11.25" customHeight="1" x14ac:dyDescent="0.25">
      <c r="A7" s="23" t="s">
        <v>36</v>
      </c>
      <c r="B7" s="26">
        <f t="shared" ref="B7:B8" si="0">SUM(C7,D7,G7,H7)</f>
        <v>562293198.70000005</v>
      </c>
      <c r="C7" s="26">
        <f>C8+C41</f>
        <v>105385034.49999997</v>
      </c>
      <c r="D7" s="26">
        <f t="shared" ref="D7:D8" si="1">SUM(E7:F7)</f>
        <v>295075484.50000006</v>
      </c>
      <c r="E7" s="26">
        <f t="shared" ref="E7:K7" si="2">E8+E41</f>
        <v>14057367.600000001</v>
      </c>
      <c r="F7" s="26">
        <f t="shared" si="2"/>
        <v>281018116.90000004</v>
      </c>
      <c r="G7" s="26">
        <f t="shared" si="2"/>
        <v>26536859</v>
      </c>
      <c r="H7" s="26">
        <f t="shared" si="2"/>
        <v>135295820.70000002</v>
      </c>
      <c r="I7" s="14">
        <f t="shared" si="2"/>
        <v>562293198.89999998</v>
      </c>
      <c r="J7" s="14">
        <f t="shared" si="2"/>
        <v>535756339.90000004</v>
      </c>
      <c r="K7" s="14">
        <f t="shared" si="2"/>
        <v>26536859</v>
      </c>
      <c r="L7" s="15">
        <f>SUM(J7:K7)</f>
        <v>562293198.9000001</v>
      </c>
    </row>
    <row r="8" spans="1:12" s="16" customFormat="1" ht="11.25" customHeight="1" x14ac:dyDescent="0.25">
      <c r="A8" s="13" t="s">
        <v>2</v>
      </c>
      <c r="B8" s="27">
        <f t="shared" si="0"/>
        <v>560576632.20000005</v>
      </c>
      <c r="C8" s="27">
        <f>SUM(C9:C40,C43)-0.1</f>
        <v>103896796.39999998</v>
      </c>
      <c r="D8" s="27">
        <f t="shared" si="1"/>
        <v>295075484.50000006</v>
      </c>
      <c r="E8" s="27">
        <f>SUM(E9:E40,E43)</f>
        <v>14057367.600000001</v>
      </c>
      <c r="F8" s="27">
        <f>SUM(F9:F40,F43)-0.2</f>
        <v>281018116.90000004</v>
      </c>
      <c r="G8" s="27">
        <f>SUM(G9:G40,G43)</f>
        <v>26308530.600000001</v>
      </c>
      <c r="H8" s="27">
        <f>SUM(H9:H40,H43)+0.1</f>
        <v>135295820.70000002</v>
      </c>
      <c r="I8" s="14">
        <f>SUM(I9:I40,I43)</f>
        <v>560576632.39999998</v>
      </c>
      <c r="J8" s="14">
        <f>SUM(J9:J40,J43)</f>
        <v>534268101.80000001</v>
      </c>
      <c r="K8" s="14">
        <f>SUM(K9:K40,K43)</f>
        <v>26308530.600000001</v>
      </c>
      <c r="L8" s="15">
        <f t="shared" ref="L8:L43" si="3">SUM(J8:K8)</f>
        <v>560576632.39999998</v>
      </c>
    </row>
    <row r="9" spans="1:12" s="21" customFormat="1" ht="11.25" customHeight="1" x14ac:dyDescent="0.2">
      <c r="A9" s="17" t="s">
        <v>3</v>
      </c>
      <c r="B9" s="28">
        <f>SUM(C9,D9,G9,H9)</f>
        <v>2646415.2000000002</v>
      </c>
      <c r="C9" s="29">
        <v>1166408.3</v>
      </c>
      <c r="D9" s="29">
        <f>SUM(E9:F9)</f>
        <v>93831.299999999988</v>
      </c>
      <c r="E9" s="29">
        <v>44592.6</v>
      </c>
      <c r="F9" s="29">
        <v>49238.7</v>
      </c>
      <c r="G9" s="29">
        <v>57431.700000000186</v>
      </c>
      <c r="H9" s="29">
        <v>1328743.8999999999</v>
      </c>
      <c r="I9" s="18">
        <v>2646415.2000000002</v>
      </c>
      <c r="J9" s="19">
        <f>SUM(C9+D9+H9)</f>
        <v>2588983.5</v>
      </c>
      <c r="K9" s="19">
        <f>I9-J9</f>
        <v>57431.700000000186</v>
      </c>
      <c r="L9" s="20">
        <f t="shared" si="3"/>
        <v>2646415.2000000002</v>
      </c>
    </row>
    <row r="10" spans="1:12" ht="7.5" customHeight="1" x14ac:dyDescent="0.2">
      <c r="A10" s="11" t="s">
        <v>4</v>
      </c>
      <c r="B10" s="27">
        <f t="shared" ref="B10:B43" si="4">SUM(C10,D10,G10,H10)</f>
        <v>8121537.6999999993</v>
      </c>
      <c r="C10" s="30">
        <v>2236160.2999999998</v>
      </c>
      <c r="D10" s="30">
        <f t="shared" ref="D10:D43" si="5">SUM(E10:F10)</f>
        <v>1884239.2999999998</v>
      </c>
      <c r="E10" s="30">
        <v>836249.59999999998</v>
      </c>
      <c r="F10" s="30">
        <v>1047989.7</v>
      </c>
      <c r="G10" s="30">
        <v>360800.20000000019</v>
      </c>
      <c r="H10" s="30">
        <v>3640337.9</v>
      </c>
      <c r="I10" s="2">
        <v>8121537.7000000002</v>
      </c>
      <c r="J10" s="4">
        <f t="shared" ref="J10:J43" si="6">SUM(C10+D10+H10)</f>
        <v>7760737.5</v>
      </c>
      <c r="K10" s="4">
        <f t="shared" ref="K10:K43" si="7">I10-J10</f>
        <v>360800.20000000019</v>
      </c>
      <c r="L10" s="3">
        <f t="shared" si="3"/>
        <v>8121537.7000000002</v>
      </c>
    </row>
    <row r="11" spans="1:12" ht="7.5" customHeight="1" x14ac:dyDescent="0.2">
      <c r="A11" s="11" t="s">
        <v>5</v>
      </c>
      <c r="B11" s="27">
        <f t="shared" si="4"/>
        <v>3982590.3</v>
      </c>
      <c r="C11" s="30">
        <v>1338269.7</v>
      </c>
      <c r="D11" s="30">
        <f t="shared" si="5"/>
        <v>842175.2</v>
      </c>
      <c r="E11" s="30">
        <v>358165.9</v>
      </c>
      <c r="F11" s="30">
        <v>484009.3</v>
      </c>
      <c r="G11" s="30">
        <v>636893.89999999991</v>
      </c>
      <c r="H11" s="30">
        <v>1165251.5</v>
      </c>
      <c r="I11" s="2">
        <v>3982590.3</v>
      </c>
      <c r="J11" s="4">
        <f t="shared" si="6"/>
        <v>3345696.4</v>
      </c>
      <c r="K11" s="4">
        <f t="shared" si="7"/>
        <v>636893.89999999991</v>
      </c>
      <c r="L11" s="3">
        <f t="shared" si="3"/>
        <v>3982590.3</v>
      </c>
    </row>
    <row r="12" spans="1:12" ht="7.5" customHeight="1" x14ac:dyDescent="0.2">
      <c r="A12" s="11" t="s">
        <v>6</v>
      </c>
      <c r="B12" s="27">
        <f t="shared" si="4"/>
        <v>97762288.900000006</v>
      </c>
      <c r="C12" s="30">
        <v>1282028.7</v>
      </c>
      <c r="D12" s="30">
        <f t="shared" si="5"/>
        <v>95330995.399999991</v>
      </c>
      <c r="E12" s="30">
        <v>38963.800000000003</v>
      </c>
      <c r="F12" s="30">
        <v>95292031.599999994</v>
      </c>
      <c r="G12" s="30">
        <v>116778.60000000894</v>
      </c>
      <c r="H12" s="30">
        <v>1032486.2</v>
      </c>
      <c r="I12" s="2">
        <v>97762288.900000006</v>
      </c>
      <c r="J12" s="4">
        <f t="shared" si="6"/>
        <v>97645510.299999997</v>
      </c>
      <c r="K12" s="4">
        <f t="shared" si="7"/>
        <v>116778.60000000894</v>
      </c>
      <c r="L12" s="3">
        <f t="shared" si="3"/>
        <v>97762288.900000006</v>
      </c>
    </row>
    <row r="13" spans="1:12" s="21" customFormat="1" ht="11.25" customHeight="1" x14ac:dyDescent="0.2">
      <c r="A13" s="17" t="s">
        <v>7</v>
      </c>
      <c r="B13" s="28">
        <f t="shared" si="4"/>
        <v>5512858.2000000002</v>
      </c>
      <c r="C13" s="29">
        <v>1793357.7</v>
      </c>
      <c r="D13" s="29">
        <f t="shared" si="5"/>
        <v>989088.79999999993</v>
      </c>
      <c r="E13" s="29">
        <v>221721.60000000001</v>
      </c>
      <c r="F13" s="29">
        <v>767367.2</v>
      </c>
      <c r="G13" s="29">
        <v>222097.40000000037</v>
      </c>
      <c r="H13" s="29">
        <v>2508314.2999999998</v>
      </c>
      <c r="I13" s="18">
        <v>5512858.2000000002</v>
      </c>
      <c r="J13" s="19">
        <f t="shared" si="6"/>
        <v>5290760.8</v>
      </c>
      <c r="K13" s="19">
        <f t="shared" si="7"/>
        <v>222097.40000000037</v>
      </c>
      <c r="L13" s="20">
        <f t="shared" si="3"/>
        <v>5512858.2000000002</v>
      </c>
    </row>
    <row r="14" spans="1:12" ht="7.5" customHeight="1" x14ac:dyDescent="0.2">
      <c r="A14" s="11" t="s">
        <v>8</v>
      </c>
      <c r="B14" s="27">
        <f t="shared" si="4"/>
        <v>3654269.6</v>
      </c>
      <c r="C14" s="30">
        <v>1556187.6</v>
      </c>
      <c r="D14" s="30">
        <f t="shared" si="5"/>
        <v>579272.80000000005</v>
      </c>
      <c r="E14" s="30">
        <v>148801.4</v>
      </c>
      <c r="F14" s="30">
        <v>430471.4</v>
      </c>
      <c r="G14" s="30">
        <v>684897.19999999972</v>
      </c>
      <c r="H14" s="30">
        <v>833912</v>
      </c>
      <c r="I14" s="2">
        <v>3654269.6</v>
      </c>
      <c r="J14" s="4">
        <f t="shared" si="6"/>
        <v>2969372.4000000004</v>
      </c>
      <c r="K14" s="4">
        <f t="shared" si="7"/>
        <v>684897.19999999972</v>
      </c>
      <c r="L14" s="3">
        <f t="shared" si="3"/>
        <v>3654269.6</v>
      </c>
    </row>
    <row r="15" spans="1:12" ht="7.5" customHeight="1" x14ac:dyDescent="0.2">
      <c r="A15" s="11" t="s">
        <v>9</v>
      </c>
      <c r="B15" s="27">
        <f t="shared" si="4"/>
        <v>28851598.5</v>
      </c>
      <c r="C15" s="30">
        <v>3237589.5</v>
      </c>
      <c r="D15" s="30">
        <f t="shared" si="5"/>
        <v>15994316.799999999</v>
      </c>
      <c r="E15" s="30">
        <v>366015.1</v>
      </c>
      <c r="F15" s="30">
        <v>15628301.699999999</v>
      </c>
      <c r="G15" s="30">
        <v>636343.00000000373</v>
      </c>
      <c r="H15" s="30">
        <v>8983349.1999999993</v>
      </c>
      <c r="I15" s="2">
        <v>28851598.5</v>
      </c>
      <c r="J15" s="4">
        <f t="shared" si="6"/>
        <v>28215255.499999996</v>
      </c>
      <c r="K15" s="4">
        <f t="shared" si="7"/>
        <v>636343.00000000373</v>
      </c>
      <c r="L15" s="3">
        <f t="shared" si="3"/>
        <v>28851598.5</v>
      </c>
    </row>
    <row r="16" spans="1:12" ht="7.5" customHeight="1" x14ac:dyDescent="0.2">
      <c r="A16" s="11" t="s">
        <v>10</v>
      </c>
      <c r="B16" s="27">
        <f t="shared" si="4"/>
        <v>7942988.7999999998</v>
      </c>
      <c r="C16" s="30">
        <v>2405824.6</v>
      </c>
      <c r="D16" s="30">
        <f t="shared" si="5"/>
        <v>1832740.2</v>
      </c>
      <c r="E16" s="30">
        <v>1088029.2</v>
      </c>
      <c r="F16" s="30">
        <v>744711</v>
      </c>
      <c r="G16" s="30">
        <v>167146.70000000019</v>
      </c>
      <c r="H16" s="30">
        <v>3537277.3</v>
      </c>
      <c r="I16" s="2">
        <v>7942988.7999999998</v>
      </c>
      <c r="J16" s="4">
        <f t="shared" si="6"/>
        <v>7775842.0999999996</v>
      </c>
      <c r="K16" s="4">
        <f t="shared" si="7"/>
        <v>167146.70000000019</v>
      </c>
      <c r="L16" s="3">
        <f t="shared" si="3"/>
        <v>7942988.7999999998</v>
      </c>
    </row>
    <row r="17" spans="1:12" s="21" customFormat="1" ht="11.25" customHeight="1" x14ac:dyDescent="0.2">
      <c r="A17" s="17" t="s">
        <v>11</v>
      </c>
      <c r="B17" s="28">
        <f t="shared" si="4"/>
        <v>53108877.799999997</v>
      </c>
      <c r="C17" s="29">
        <v>29920306.699999999</v>
      </c>
      <c r="D17" s="29">
        <f t="shared" si="5"/>
        <v>8097570.7999999998</v>
      </c>
      <c r="E17" s="29">
        <v>23877.3</v>
      </c>
      <c r="F17" s="29">
        <v>8073693.5</v>
      </c>
      <c r="G17" s="29">
        <v>6253751.099999994</v>
      </c>
      <c r="H17" s="29">
        <v>8837249.1999999993</v>
      </c>
      <c r="I17" s="18">
        <v>53108877.799999997</v>
      </c>
      <c r="J17" s="19">
        <f t="shared" si="6"/>
        <v>46855126.700000003</v>
      </c>
      <c r="K17" s="19">
        <f t="shared" si="7"/>
        <v>6253751.099999994</v>
      </c>
      <c r="L17" s="20">
        <f t="shared" si="3"/>
        <v>53108877.799999997</v>
      </c>
    </row>
    <row r="18" spans="1:12" ht="7.5" customHeight="1" x14ac:dyDescent="0.2">
      <c r="A18" s="11" t="s">
        <v>12</v>
      </c>
      <c r="B18" s="27">
        <f t="shared" si="4"/>
        <v>6232727.7999999998</v>
      </c>
      <c r="C18" s="30">
        <v>1848045.8</v>
      </c>
      <c r="D18" s="30">
        <f t="shared" si="5"/>
        <v>877356.10000000009</v>
      </c>
      <c r="E18" s="30">
        <v>171634.7</v>
      </c>
      <c r="F18" s="30">
        <v>705721.4</v>
      </c>
      <c r="G18" s="30">
        <v>188206.59999999963</v>
      </c>
      <c r="H18" s="30">
        <v>3319119.3</v>
      </c>
      <c r="I18" s="2">
        <v>6232727.7999999998</v>
      </c>
      <c r="J18" s="4">
        <f t="shared" si="6"/>
        <v>6044521.2000000002</v>
      </c>
      <c r="K18" s="4">
        <f t="shared" si="7"/>
        <v>188206.59999999963</v>
      </c>
      <c r="L18" s="3">
        <f t="shared" si="3"/>
        <v>6232727.7999999998</v>
      </c>
    </row>
    <row r="19" spans="1:12" ht="7.5" customHeight="1" x14ac:dyDescent="0.2">
      <c r="A19" s="11" t="s">
        <v>13</v>
      </c>
      <c r="B19" s="27">
        <f t="shared" si="4"/>
        <v>12277261.9</v>
      </c>
      <c r="C19" s="30">
        <v>1977154.8</v>
      </c>
      <c r="D19" s="30">
        <f t="shared" si="5"/>
        <v>3659147.3</v>
      </c>
      <c r="E19" s="30">
        <v>708488.3</v>
      </c>
      <c r="F19" s="30">
        <v>2950659</v>
      </c>
      <c r="G19" s="30">
        <v>403639.30000000075</v>
      </c>
      <c r="H19" s="30">
        <v>6237320.5</v>
      </c>
      <c r="I19" s="2">
        <v>12277261.9</v>
      </c>
      <c r="J19" s="4">
        <f t="shared" si="6"/>
        <v>11873622.6</v>
      </c>
      <c r="K19" s="4">
        <f t="shared" si="7"/>
        <v>403639.30000000075</v>
      </c>
      <c r="L19" s="3">
        <f t="shared" si="3"/>
        <v>12277261.9</v>
      </c>
    </row>
    <row r="20" spans="1:12" ht="7.5" customHeight="1" x14ac:dyDescent="0.2">
      <c r="A20" s="11" t="s">
        <v>14</v>
      </c>
      <c r="B20" s="27">
        <f t="shared" si="4"/>
        <v>10423215.4</v>
      </c>
      <c r="C20" s="30">
        <v>2907821.9</v>
      </c>
      <c r="D20" s="30">
        <f t="shared" si="5"/>
        <v>965210</v>
      </c>
      <c r="E20" s="30">
        <v>192024.1</v>
      </c>
      <c r="F20" s="30">
        <v>773185.9</v>
      </c>
      <c r="G20" s="30">
        <v>894202.59999999963</v>
      </c>
      <c r="H20" s="30">
        <v>5655980.9000000004</v>
      </c>
      <c r="I20" s="2">
        <v>10423215.4</v>
      </c>
      <c r="J20" s="4">
        <f t="shared" si="6"/>
        <v>9529012.8000000007</v>
      </c>
      <c r="K20" s="4">
        <f t="shared" si="7"/>
        <v>894202.59999999963</v>
      </c>
      <c r="L20" s="3">
        <f t="shared" si="3"/>
        <v>10423215.4</v>
      </c>
    </row>
    <row r="21" spans="1:12" s="21" customFormat="1" ht="11.25" customHeight="1" x14ac:dyDescent="0.2">
      <c r="A21" s="17" t="s">
        <v>15</v>
      </c>
      <c r="B21" s="28">
        <f t="shared" si="4"/>
        <v>10557073.800000001</v>
      </c>
      <c r="C21" s="29">
        <v>3110783.2</v>
      </c>
      <c r="D21" s="29">
        <f t="shared" si="5"/>
        <v>2231166.7000000002</v>
      </c>
      <c r="E21" s="29">
        <v>223456.5</v>
      </c>
      <c r="F21" s="29">
        <v>2007710.2</v>
      </c>
      <c r="G21" s="29">
        <v>1309381.3000000007</v>
      </c>
      <c r="H21" s="29">
        <v>3905742.6</v>
      </c>
      <c r="I21" s="18">
        <v>10557073.800000001</v>
      </c>
      <c r="J21" s="19">
        <f t="shared" si="6"/>
        <v>9247692.5</v>
      </c>
      <c r="K21" s="19">
        <f t="shared" si="7"/>
        <v>1309381.3000000007</v>
      </c>
      <c r="L21" s="20">
        <f t="shared" si="3"/>
        <v>10557073.800000001</v>
      </c>
    </row>
    <row r="22" spans="1:12" ht="7.5" customHeight="1" x14ac:dyDescent="0.2">
      <c r="A22" s="11" t="s">
        <v>16</v>
      </c>
      <c r="B22" s="27">
        <f t="shared" si="4"/>
        <v>10904526.599999998</v>
      </c>
      <c r="C22" s="30">
        <v>2773448.7</v>
      </c>
      <c r="D22" s="30">
        <f t="shared" si="5"/>
        <v>1629597.2</v>
      </c>
      <c r="E22" s="30">
        <v>280831.3</v>
      </c>
      <c r="F22" s="30">
        <v>1348765.9</v>
      </c>
      <c r="G22" s="30">
        <v>459820.49999999814</v>
      </c>
      <c r="H22" s="30">
        <v>6041660.2000000002</v>
      </c>
      <c r="I22" s="2">
        <v>10904526.6</v>
      </c>
      <c r="J22" s="4">
        <f t="shared" si="6"/>
        <v>10444706.100000001</v>
      </c>
      <c r="K22" s="4">
        <f t="shared" si="7"/>
        <v>459820.49999999814</v>
      </c>
      <c r="L22" s="3">
        <f t="shared" si="3"/>
        <v>10904526.6</v>
      </c>
    </row>
    <row r="23" spans="1:12" ht="7.5" customHeight="1" x14ac:dyDescent="0.2">
      <c r="A23" s="11" t="s">
        <v>17</v>
      </c>
      <c r="B23" s="27">
        <f t="shared" si="4"/>
        <v>23150262.699999996</v>
      </c>
      <c r="C23" s="30">
        <v>5828059.5999999996</v>
      </c>
      <c r="D23" s="30">
        <f t="shared" si="5"/>
        <v>1694980.4</v>
      </c>
      <c r="E23" s="30">
        <v>128594.2</v>
      </c>
      <c r="F23" s="30">
        <v>1566386.2</v>
      </c>
      <c r="G23" s="30">
        <v>1210816.0999999978</v>
      </c>
      <c r="H23" s="30">
        <v>14416406.6</v>
      </c>
      <c r="I23" s="2">
        <v>23150262.699999999</v>
      </c>
      <c r="J23" s="4">
        <f t="shared" si="6"/>
        <v>21939446.600000001</v>
      </c>
      <c r="K23" s="4">
        <f t="shared" si="7"/>
        <v>1210816.0999999978</v>
      </c>
      <c r="L23" s="3">
        <f t="shared" si="3"/>
        <v>23150262.699999999</v>
      </c>
    </row>
    <row r="24" spans="1:12" ht="7.5" customHeight="1" x14ac:dyDescent="0.2">
      <c r="A24" s="11" t="s">
        <v>18</v>
      </c>
      <c r="B24" s="27">
        <f t="shared" si="4"/>
        <v>10163876.9</v>
      </c>
      <c r="C24" s="30">
        <v>2886720.4</v>
      </c>
      <c r="D24" s="30">
        <f t="shared" si="5"/>
        <v>1262077.7</v>
      </c>
      <c r="E24" s="30">
        <v>366930.6</v>
      </c>
      <c r="F24" s="30">
        <v>895147.1</v>
      </c>
      <c r="G24" s="30">
        <v>771597.70000000112</v>
      </c>
      <c r="H24" s="30">
        <v>5243481.0999999996</v>
      </c>
      <c r="I24" s="2">
        <v>10163876.9</v>
      </c>
      <c r="J24" s="4">
        <f t="shared" si="6"/>
        <v>9392279.1999999993</v>
      </c>
      <c r="K24" s="4">
        <f t="shared" si="7"/>
        <v>771597.70000000112</v>
      </c>
      <c r="L24" s="3">
        <f t="shared" si="3"/>
        <v>10163876.9</v>
      </c>
    </row>
    <row r="25" spans="1:12" s="21" customFormat="1" ht="11.25" customHeight="1" x14ac:dyDescent="0.2">
      <c r="A25" s="17" t="s">
        <v>19</v>
      </c>
      <c r="B25" s="28">
        <f t="shared" si="4"/>
        <v>4095801.2</v>
      </c>
      <c r="C25" s="29">
        <v>1556332.1</v>
      </c>
      <c r="D25" s="29">
        <f t="shared" si="5"/>
        <v>830146.10000000009</v>
      </c>
      <c r="E25" s="29">
        <v>94203.8</v>
      </c>
      <c r="F25" s="29">
        <v>735942.3</v>
      </c>
      <c r="G25" s="29">
        <v>202396.60000000009</v>
      </c>
      <c r="H25" s="29">
        <v>1506926.4</v>
      </c>
      <c r="I25" s="18">
        <v>4095801.2</v>
      </c>
      <c r="J25" s="19">
        <f t="shared" si="6"/>
        <v>3893404.6</v>
      </c>
      <c r="K25" s="19">
        <f t="shared" si="7"/>
        <v>202396.60000000009</v>
      </c>
      <c r="L25" s="20">
        <f t="shared" si="3"/>
        <v>4095801.2</v>
      </c>
    </row>
    <row r="26" spans="1:12" ht="7.5" customHeight="1" x14ac:dyDescent="0.2">
      <c r="A26" s="11" t="s">
        <v>20</v>
      </c>
      <c r="B26" s="27">
        <f t="shared" si="4"/>
        <v>4159825.8</v>
      </c>
      <c r="C26" s="30">
        <v>1221938.3999999999</v>
      </c>
      <c r="D26" s="30">
        <f t="shared" si="5"/>
        <v>1267147.5</v>
      </c>
      <c r="E26" s="30">
        <v>578888.5</v>
      </c>
      <c r="F26" s="30">
        <v>688259</v>
      </c>
      <c r="G26" s="30">
        <v>163067.59999999963</v>
      </c>
      <c r="H26" s="30">
        <v>1507672.3</v>
      </c>
      <c r="I26" s="2">
        <v>4159825.8</v>
      </c>
      <c r="J26" s="4">
        <f t="shared" si="6"/>
        <v>3996758.2</v>
      </c>
      <c r="K26" s="4">
        <f t="shared" si="7"/>
        <v>163067.59999999963</v>
      </c>
      <c r="L26" s="3">
        <f t="shared" si="3"/>
        <v>4159825.8</v>
      </c>
    </row>
    <row r="27" spans="1:12" ht="7.5" customHeight="1" x14ac:dyDescent="0.2">
      <c r="A27" s="11" t="s">
        <v>21</v>
      </c>
      <c r="B27" s="27">
        <f t="shared" si="4"/>
        <v>13690692.699999999</v>
      </c>
      <c r="C27" s="30">
        <v>2464792.9</v>
      </c>
      <c r="D27" s="30">
        <f t="shared" si="5"/>
        <v>7052439</v>
      </c>
      <c r="E27" s="30">
        <v>3876111.1</v>
      </c>
      <c r="F27" s="30">
        <v>3176327.9</v>
      </c>
      <c r="G27" s="30">
        <v>476172.89999999851</v>
      </c>
      <c r="H27" s="30">
        <v>3697287.9</v>
      </c>
      <c r="I27" s="2">
        <v>13690692.699999999</v>
      </c>
      <c r="J27" s="4">
        <f t="shared" si="6"/>
        <v>13214519.800000001</v>
      </c>
      <c r="K27" s="4">
        <f t="shared" si="7"/>
        <v>476172.89999999851</v>
      </c>
      <c r="L27" s="3">
        <f t="shared" si="3"/>
        <v>13690692.699999999</v>
      </c>
    </row>
    <row r="28" spans="1:12" ht="7.5" customHeight="1" x14ac:dyDescent="0.2">
      <c r="A28" s="11" t="s">
        <v>22</v>
      </c>
      <c r="B28" s="27">
        <f t="shared" si="4"/>
        <v>13680148.699999999</v>
      </c>
      <c r="C28" s="30">
        <v>3085428.8</v>
      </c>
      <c r="D28" s="30">
        <f t="shared" si="5"/>
        <v>1948983.7999999998</v>
      </c>
      <c r="E28" s="30">
        <v>316529.90000000002</v>
      </c>
      <c r="F28" s="30">
        <v>1632453.9</v>
      </c>
      <c r="G28" s="30">
        <v>1096220.8000000007</v>
      </c>
      <c r="H28" s="30">
        <v>7549515.2999999998</v>
      </c>
      <c r="I28" s="2">
        <v>13680148.699999999</v>
      </c>
      <c r="J28" s="4">
        <f t="shared" si="6"/>
        <v>12583927.899999999</v>
      </c>
      <c r="K28" s="4">
        <f t="shared" si="7"/>
        <v>1096220.8000000007</v>
      </c>
      <c r="L28" s="3">
        <f t="shared" si="3"/>
        <v>13680148.699999999</v>
      </c>
    </row>
    <row r="29" spans="1:12" s="21" customFormat="1" ht="11.25" customHeight="1" x14ac:dyDescent="0.2">
      <c r="A29" s="17" t="s">
        <v>23</v>
      </c>
      <c r="B29" s="28">
        <f t="shared" si="4"/>
        <v>11157334.5</v>
      </c>
      <c r="C29" s="29">
        <v>2515535.1</v>
      </c>
      <c r="D29" s="29">
        <f t="shared" si="5"/>
        <v>594243.9</v>
      </c>
      <c r="E29" s="29">
        <v>191094.9</v>
      </c>
      <c r="F29" s="29">
        <v>403149</v>
      </c>
      <c r="G29" s="29">
        <v>534018.90000000037</v>
      </c>
      <c r="H29" s="29">
        <v>7513536.5999999996</v>
      </c>
      <c r="I29" s="18">
        <v>11157334.5</v>
      </c>
      <c r="J29" s="19">
        <f t="shared" si="6"/>
        <v>10623315.6</v>
      </c>
      <c r="K29" s="19">
        <f t="shared" si="7"/>
        <v>534018.90000000037</v>
      </c>
      <c r="L29" s="20">
        <f t="shared" si="3"/>
        <v>11157334.5</v>
      </c>
    </row>
    <row r="30" spans="1:12" ht="7.5" customHeight="1" x14ac:dyDescent="0.2">
      <c r="A30" s="11" t="s">
        <v>24</v>
      </c>
      <c r="B30" s="27">
        <f t="shared" si="4"/>
        <v>4499683.4000000004</v>
      </c>
      <c r="C30" s="30">
        <v>1363723.6</v>
      </c>
      <c r="D30" s="30">
        <f t="shared" si="5"/>
        <v>606744.1</v>
      </c>
      <c r="E30" s="30">
        <v>465588.3</v>
      </c>
      <c r="F30" s="30">
        <v>141155.79999999999</v>
      </c>
      <c r="G30" s="30">
        <v>245154.40000000037</v>
      </c>
      <c r="H30" s="30">
        <v>2284061.2999999998</v>
      </c>
      <c r="I30" s="2">
        <v>4499683.4000000004</v>
      </c>
      <c r="J30" s="4">
        <f t="shared" si="6"/>
        <v>4254529</v>
      </c>
      <c r="K30" s="4">
        <f t="shared" si="7"/>
        <v>245154.40000000037</v>
      </c>
      <c r="L30" s="3">
        <f t="shared" si="3"/>
        <v>4499683.4000000004</v>
      </c>
    </row>
    <row r="31" spans="1:12" ht="7.5" customHeight="1" x14ac:dyDescent="0.2">
      <c r="A31" s="11" t="s">
        <v>25</v>
      </c>
      <c r="B31" s="27">
        <f t="shared" si="4"/>
        <v>4470466.9000000004</v>
      </c>
      <c r="C31" s="30">
        <v>2029977.1</v>
      </c>
      <c r="D31" s="30">
        <f t="shared" si="5"/>
        <v>321402.30000000005</v>
      </c>
      <c r="E31" s="30">
        <v>162481.60000000001</v>
      </c>
      <c r="F31" s="30">
        <v>158920.70000000001</v>
      </c>
      <c r="G31" s="30">
        <v>372671.10000000009</v>
      </c>
      <c r="H31" s="30">
        <v>1746416.4</v>
      </c>
      <c r="I31" s="2">
        <v>4470466.9000000004</v>
      </c>
      <c r="J31" s="4">
        <f t="shared" si="6"/>
        <v>4097795.8000000003</v>
      </c>
      <c r="K31" s="4">
        <f t="shared" si="7"/>
        <v>372671.10000000009</v>
      </c>
      <c r="L31" s="3">
        <f t="shared" si="3"/>
        <v>4470466.9000000004</v>
      </c>
    </row>
    <row r="32" spans="1:12" ht="7.5" customHeight="1" x14ac:dyDescent="0.2">
      <c r="A32" s="11" t="s">
        <v>26</v>
      </c>
      <c r="B32" s="27">
        <f t="shared" si="4"/>
        <v>6283296.1999999993</v>
      </c>
      <c r="C32" s="30">
        <v>2054758.3</v>
      </c>
      <c r="D32" s="30">
        <f t="shared" si="5"/>
        <v>455550.8</v>
      </c>
      <c r="E32" s="30">
        <v>351614.3</v>
      </c>
      <c r="F32" s="30">
        <v>103936.5</v>
      </c>
      <c r="G32" s="30">
        <v>401327.39999999944</v>
      </c>
      <c r="H32" s="30">
        <v>3371659.7</v>
      </c>
      <c r="I32" s="2">
        <v>6283296.2000000002</v>
      </c>
      <c r="J32" s="4">
        <f t="shared" si="6"/>
        <v>5881968.8000000007</v>
      </c>
      <c r="K32" s="4">
        <f t="shared" si="7"/>
        <v>401327.39999999944</v>
      </c>
      <c r="L32" s="3">
        <f t="shared" si="3"/>
        <v>6283296.2000000002</v>
      </c>
    </row>
    <row r="33" spans="1:12" s="21" customFormat="1" ht="11.25" customHeight="1" x14ac:dyDescent="0.2">
      <c r="A33" s="17" t="s">
        <v>27</v>
      </c>
      <c r="B33" s="28">
        <f t="shared" si="4"/>
        <v>9175530.8000000007</v>
      </c>
      <c r="C33" s="29">
        <v>2885723.5</v>
      </c>
      <c r="D33" s="29">
        <f t="shared" si="5"/>
        <v>1301118.6000000001</v>
      </c>
      <c r="E33" s="29">
        <v>660894</v>
      </c>
      <c r="F33" s="29">
        <v>640224.6</v>
      </c>
      <c r="G33" s="29">
        <v>1406762.8000000007</v>
      </c>
      <c r="H33" s="29">
        <v>3581925.9</v>
      </c>
      <c r="I33" s="18">
        <v>9175530.8000000007</v>
      </c>
      <c r="J33" s="19">
        <f t="shared" si="6"/>
        <v>7768768</v>
      </c>
      <c r="K33" s="19">
        <f t="shared" si="7"/>
        <v>1406762.8000000007</v>
      </c>
      <c r="L33" s="20">
        <f t="shared" si="3"/>
        <v>9175530.8000000007</v>
      </c>
    </row>
    <row r="34" spans="1:12" ht="7.5" customHeight="1" x14ac:dyDescent="0.2">
      <c r="A34" s="11" t="s">
        <v>28</v>
      </c>
      <c r="B34" s="27">
        <f t="shared" si="4"/>
        <v>7385157.5</v>
      </c>
      <c r="C34" s="30">
        <v>2085186.3</v>
      </c>
      <c r="D34" s="30">
        <f t="shared" si="5"/>
        <v>2106813.1</v>
      </c>
      <c r="E34" s="30">
        <v>439119.7</v>
      </c>
      <c r="F34" s="30">
        <v>1667693.4</v>
      </c>
      <c r="G34" s="30">
        <v>210191.19999999925</v>
      </c>
      <c r="H34" s="30">
        <v>2982966.9</v>
      </c>
      <c r="I34" s="2">
        <v>7385157.5</v>
      </c>
      <c r="J34" s="4">
        <f t="shared" si="6"/>
        <v>7174966.3000000007</v>
      </c>
      <c r="K34" s="4">
        <f t="shared" si="7"/>
        <v>210191.19999999925</v>
      </c>
      <c r="L34" s="3">
        <f t="shared" si="3"/>
        <v>7385157.5</v>
      </c>
    </row>
    <row r="35" spans="1:12" ht="7.5" customHeight="1" x14ac:dyDescent="0.2">
      <c r="A35" s="11" t="s">
        <v>29</v>
      </c>
      <c r="B35" s="27">
        <f t="shared" si="4"/>
        <v>52616879.799999997</v>
      </c>
      <c r="C35" s="30">
        <v>3183785.2</v>
      </c>
      <c r="D35" s="30">
        <f t="shared" si="5"/>
        <v>46541682.800000004</v>
      </c>
      <c r="E35" s="30">
        <v>135397.6</v>
      </c>
      <c r="F35" s="30">
        <v>46406285.200000003</v>
      </c>
      <c r="G35" s="30">
        <v>255907.39999999106</v>
      </c>
      <c r="H35" s="30">
        <v>2635504.4</v>
      </c>
      <c r="I35" s="2">
        <v>52616879.799999997</v>
      </c>
      <c r="J35" s="4">
        <f t="shared" si="6"/>
        <v>52360972.400000006</v>
      </c>
      <c r="K35" s="4">
        <f t="shared" si="7"/>
        <v>255907.39999999106</v>
      </c>
      <c r="L35" s="3">
        <f t="shared" si="3"/>
        <v>52616879.799999997</v>
      </c>
    </row>
    <row r="36" spans="1:12" ht="7.5" customHeight="1" x14ac:dyDescent="0.2">
      <c r="A36" s="11" t="s">
        <v>30</v>
      </c>
      <c r="B36" s="27">
        <f t="shared" si="4"/>
        <v>33690648.200000003</v>
      </c>
      <c r="C36" s="30">
        <v>2330466.7000000002</v>
      </c>
      <c r="D36" s="30">
        <f t="shared" si="5"/>
        <v>26462010.800000001</v>
      </c>
      <c r="E36" s="30">
        <v>635023.30000000005</v>
      </c>
      <c r="F36" s="30">
        <v>25826987.5</v>
      </c>
      <c r="G36" s="30">
        <v>941373.40000000224</v>
      </c>
      <c r="H36" s="30">
        <v>3956797.3</v>
      </c>
      <c r="I36" s="2">
        <v>33690648.200000003</v>
      </c>
      <c r="J36" s="4">
        <f t="shared" si="6"/>
        <v>32749274.800000001</v>
      </c>
      <c r="K36" s="4">
        <f t="shared" si="7"/>
        <v>941373.40000000224</v>
      </c>
      <c r="L36" s="3">
        <f t="shared" si="3"/>
        <v>33690648.200000003</v>
      </c>
    </row>
    <row r="37" spans="1:12" s="21" customFormat="1" ht="11.25" customHeight="1" x14ac:dyDescent="0.2">
      <c r="A37" s="17" t="s">
        <v>31</v>
      </c>
      <c r="B37" s="28">
        <f t="shared" si="4"/>
        <v>2875717.4</v>
      </c>
      <c r="C37" s="29">
        <v>1153874.1000000001</v>
      </c>
      <c r="D37" s="29">
        <f t="shared" si="5"/>
        <v>49567.199999999997</v>
      </c>
      <c r="E37" s="29">
        <v>28278.5</v>
      </c>
      <c r="F37" s="29">
        <v>21288.7</v>
      </c>
      <c r="G37" s="29">
        <v>73912.399999999907</v>
      </c>
      <c r="H37" s="29">
        <v>1598363.7</v>
      </c>
      <c r="I37" s="18">
        <v>2875717.4</v>
      </c>
      <c r="J37" s="19">
        <f t="shared" si="6"/>
        <v>2801805</v>
      </c>
      <c r="K37" s="19">
        <f t="shared" si="7"/>
        <v>73912.399999999907</v>
      </c>
      <c r="L37" s="20">
        <f t="shared" si="3"/>
        <v>2875717.4</v>
      </c>
    </row>
    <row r="38" spans="1:12" ht="7.5" customHeight="1" x14ac:dyDescent="0.2">
      <c r="A38" s="11" t="s">
        <v>32</v>
      </c>
      <c r="B38" s="27">
        <f t="shared" si="4"/>
        <v>74301293.700000003</v>
      </c>
      <c r="C38" s="30">
        <v>3308873.3</v>
      </c>
      <c r="D38" s="30">
        <f t="shared" si="5"/>
        <v>60186421.899999999</v>
      </c>
      <c r="E38" s="30">
        <v>628740.6</v>
      </c>
      <c r="F38" s="30">
        <v>59557681.299999997</v>
      </c>
      <c r="G38" s="30">
        <v>1789138.8000000119</v>
      </c>
      <c r="H38" s="30">
        <v>9016859.6999999993</v>
      </c>
      <c r="I38" s="2">
        <v>74301293.700000003</v>
      </c>
      <c r="J38" s="4">
        <f t="shared" si="6"/>
        <v>72512154.899999991</v>
      </c>
      <c r="K38" s="4">
        <f t="shared" si="7"/>
        <v>1789138.8000000119</v>
      </c>
      <c r="L38" s="3">
        <f t="shared" si="3"/>
        <v>74301293.700000003</v>
      </c>
    </row>
    <row r="39" spans="1:12" ht="7.5" customHeight="1" x14ac:dyDescent="0.2">
      <c r="A39" s="11" t="s">
        <v>33</v>
      </c>
      <c r="B39" s="27">
        <f t="shared" si="4"/>
        <v>6297751.2999999998</v>
      </c>
      <c r="C39" s="30">
        <v>1718993.8</v>
      </c>
      <c r="D39" s="30">
        <f t="shared" si="5"/>
        <v>1490668.4</v>
      </c>
      <c r="E39" s="30">
        <v>272440.90000000002</v>
      </c>
      <c r="F39" s="30">
        <v>1218227.5</v>
      </c>
      <c r="G39" s="30">
        <v>430201.09999999963</v>
      </c>
      <c r="H39" s="30">
        <v>2657888</v>
      </c>
      <c r="I39" s="2">
        <v>6297751.2999999998</v>
      </c>
      <c r="J39" s="4">
        <f t="shared" si="6"/>
        <v>5867550.2000000002</v>
      </c>
      <c r="K39" s="4">
        <f t="shared" si="7"/>
        <v>430201.09999999963</v>
      </c>
      <c r="L39" s="3">
        <f t="shared" si="3"/>
        <v>6297751.2999999998</v>
      </c>
    </row>
    <row r="40" spans="1:12" ht="7.5" customHeight="1" x14ac:dyDescent="0.2">
      <c r="A40" s="11" t="s">
        <v>34</v>
      </c>
      <c r="B40" s="27">
        <f t="shared" si="4"/>
        <v>5470417.5999999996</v>
      </c>
      <c r="C40" s="30">
        <v>2277033.5</v>
      </c>
      <c r="D40" s="30">
        <f t="shared" si="5"/>
        <v>49828.100000000006</v>
      </c>
      <c r="E40" s="30">
        <v>22584.400000000001</v>
      </c>
      <c r="F40" s="30">
        <v>27243.7</v>
      </c>
      <c r="G40" s="30">
        <v>141749.89999999944</v>
      </c>
      <c r="H40" s="30">
        <v>3001806.1</v>
      </c>
      <c r="I40" s="2">
        <v>5470417.5999999996</v>
      </c>
      <c r="J40" s="4">
        <f t="shared" si="6"/>
        <v>5328667.7</v>
      </c>
      <c r="K40" s="4">
        <f t="shared" si="7"/>
        <v>141749.89999999944</v>
      </c>
      <c r="L40" s="3">
        <f t="shared" si="3"/>
        <v>5470417.5999999996</v>
      </c>
    </row>
    <row r="41" spans="1:12" s="16" customFormat="1" ht="11.25" customHeight="1" x14ac:dyDescent="0.25">
      <c r="A41" s="13" t="s">
        <v>35</v>
      </c>
      <c r="B41" s="27">
        <f t="shared" si="4"/>
        <v>1716566.5</v>
      </c>
      <c r="C41" s="27">
        <v>1488238.1</v>
      </c>
      <c r="D41" s="27">
        <f t="shared" si="5"/>
        <v>0</v>
      </c>
      <c r="E41" s="27"/>
      <c r="F41" s="27"/>
      <c r="G41" s="27">
        <v>228328.39999999991</v>
      </c>
      <c r="H41" s="27"/>
      <c r="I41" s="14">
        <v>1716566.5</v>
      </c>
      <c r="J41" s="22">
        <f t="shared" si="6"/>
        <v>1488238.1</v>
      </c>
      <c r="K41" s="22">
        <f t="shared" si="7"/>
        <v>228328.39999999991</v>
      </c>
      <c r="L41" s="15">
        <f t="shared" si="3"/>
        <v>1716566.5</v>
      </c>
    </row>
    <row r="42" spans="1:12" s="16" customFormat="1" ht="8.25" customHeight="1" x14ac:dyDescent="0.25">
      <c r="A42" s="13" t="s">
        <v>38</v>
      </c>
      <c r="B42" s="27">
        <f t="shared" si="4"/>
        <v>0</v>
      </c>
      <c r="C42" s="27"/>
      <c r="D42" s="27">
        <f t="shared" si="5"/>
        <v>0</v>
      </c>
      <c r="E42" s="27"/>
      <c r="F42" s="27"/>
      <c r="G42" s="27">
        <v>0</v>
      </c>
      <c r="H42" s="27"/>
      <c r="I42" s="14"/>
      <c r="J42" s="22">
        <f t="shared" si="6"/>
        <v>0</v>
      </c>
      <c r="K42" s="22">
        <f t="shared" si="7"/>
        <v>0</v>
      </c>
      <c r="L42" s="15">
        <f t="shared" si="3"/>
        <v>0</v>
      </c>
    </row>
    <row r="43" spans="1:12" s="16" customFormat="1" ht="8.25" customHeight="1" x14ac:dyDescent="0.25">
      <c r="A43" s="25" t="s">
        <v>39</v>
      </c>
      <c r="B43" s="31">
        <f t="shared" si="4"/>
        <v>11433616.6</v>
      </c>
      <c r="C43" s="31">
        <v>2392206.2999999998</v>
      </c>
      <c r="D43" s="31">
        <f t="shared" si="5"/>
        <v>5846950.2999999998</v>
      </c>
      <c r="E43" s="31"/>
      <c r="F43" s="31">
        <v>5846950.2999999998</v>
      </c>
      <c r="G43" s="31">
        <v>3194460</v>
      </c>
      <c r="H43" s="31"/>
      <c r="I43" s="14">
        <v>11433616.6</v>
      </c>
      <c r="J43" s="22">
        <f t="shared" si="6"/>
        <v>8239156.5999999996</v>
      </c>
      <c r="K43" s="22">
        <f t="shared" si="7"/>
        <v>3194460</v>
      </c>
      <c r="L43" s="15">
        <f t="shared" si="3"/>
        <v>11433616.6</v>
      </c>
    </row>
    <row r="44" spans="1:12" ht="9" customHeight="1" x14ac:dyDescent="0.2">
      <c r="A44" s="12" t="s">
        <v>44</v>
      </c>
      <c r="B44" s="5"/>
      <c r="C44" s="5"/>
      <c r="D44" s="5"/>
      <c r="E44" s="5"/>
      <c r="F44" s="5"/>
      <c r="G44" s="5"/>
      <c r="H44" s="5"/>
    </row>
    <row r="45" spans="1:12" ht="9" customHeight="1" x14ac:dyDescent="0.2">
      <c r="A45" s="12" t="s">
        <v>46</v>
      </c>
      <c r="B45" s="5"/>
      <c r="C45" s="5"/>
      <c r="D45" s="5"/>
      <c r="E45" s="5"/>
      <c r="F45" s="5"/>
      <c r="G45" s="5"/>
      <c r="H45" s="5"/>
    </row>
    <row r="46" spans="1:12" ht="9" customHeight="1" x14ac:dyDescent="0.2">
      <c r="A46" s="12" t="s">
        <v>37</v>
      </c>
      <c r="B46" s="5"/>
      <c r="C46" s="5"/>
      <c r="D46" s="5"/>
      <c r="E46" s="5"/>
      <c r="F46" s="5"/>
      <c r="G46" s="5"/>
      <c r="H46" s="5"/>
    </row>
    <row r="47" spans="1:12" ht="9" customHeight="1" x14ac:dyDescent="0.2">
      <c r="A47" s="12" t="s">
        <v>47</v>
      </c>
    </row>
    <row r="48" spans="1:12" ht="9" customHeight="1" x14ac:dyDescent="0.2">
      <c r="A48" s="12" t="s">
        <v>40</v>
      </c>
    </row>
    <row r="49" spans="1:8" ht="16.5" customHeight="1" x14ac:dyDescent="0.2">
      <c r="A49" s="32" t="s">
        <v>55</v>
      </c>
      <c r="B49" s="33"/>
      <c r="C49" s="33"/>
      <c r="D49" s="33"/>
      <c r="E49" s="33"/>
      <c r="F49" s="33"/>
      <c r="G49" s="33"/>
      <c r="H49" s="33"/>
    </row>
    <row r="50" spans="1:8" ht="9" customHeight="1" x14ac:dyDescent="0.2">
      <c r="A50" s="12" t="s">
        <v>54</v>
      </c>
    </row>
    <row r="51" spans="1:8" ht="9" customHeight="1" x14ac:dyDescent="0.2">
      <c r="A51" s="6" t="s">
        <v>45</v>
      </c>
    </row>
  </sheetData>
  <mergeCells count="8">
    <mergeCell ref="A49:H49"/>
    <mergeCell ref="A3:A6"/>
    <mergeCell ref="B3:H3"/>
    <mergeCell ref="D4:F5"/>
    <mergeCell ref="B4:B6"/>
    <mergeCell ref="C4:C6"/>
    <mergeCell ref="G4:G6"/>
    <mergeCell ref="H4:H6"/>
  </mergeCells>
  <phoneticPr fontId="2" type="noConversion"/>
  <pageMargins left="0.98425196850393704" right="0.98425196850393704" top="1.5748031496062993" bottom="0.78740157480314965" header="0" footer="0"/>
  <pageSetup paperSize="11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M04_623</vt:lpstr>
      <vt:lpstr>M04_623!Área_de_impresión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lilia_loza</dc:creator>
  <cp:lastModifiedBy>UCG</cp:lastModifiedBy>
  <cp:lastPrinted>2014-08-18T18:11:18Z</cp:lastPrinted>
  <dcterms:created xsi:type="dcterms:W3CDTF">2007-01-29T19:03:39Z</dcterms:created>
  <dcterms:modified xsi:type="dcterms:W3CDTF">2017-08-21T19:32:51Z</dcterms:modified>
</cp:coreProperties>
</file>